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05" yWindow="-105" windowWidth="24240" windowHeight="13740" activeTab="2"/>
  </bookViews>
  <sheets>
    <sheet name="Pagina1" sheetId="8" r:id="rId1"/>
    <sheet name="Statistica" sheetId="7" r:id="rId2"/>
    <sheet name="AN I" sheetId="2" r:id="rId3"/>
    <sheet name="Final" sheetId="15" r:id="rId4"/>
    <sheet name="Competente" sheetId="17" r:id="rId5"/>
  </sheets>
  <definedNames>
    <definedName name="_xlnm.Print_Area" localSheetId="2">'AN I'!$B$2:$P$64</definedName>
    <definedName name="_xlnm.Print_Area" localSheetId="3">Final!$B$2:$P$60</definedName>
    <definedName name="_xlnm.Print_Area" localSheetId="0">Pagina1!$A$1:$I$50</definedName>
    <definedName name="_xlnm.Print_Area" localSheetId="1">Statistica!$A$1:$L$57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7" l="1"/>
  <c r="I23" i="7"/>
  <c r="K22" i="7"/>
  <c r="E23" i="7"/>
  <c r="G23" i="7"/>
  <c r="H29" i="7"/>
  <c r="H30" i="7"/>
  <c r="H31" i="7" s="1"/>
  <c r="F31" i="7"/>
  <c r="G31" i="7"/>
  <c r="I22" i="2"/>
  <c r="Q21" i="2"/>
  <c r="R26" i="2"/>
  <c r="S26" i="2"/>
  <c r="T26" i="2"/>
  <c r="U26" i="2"/>
  <c r="V26" i="2"/>
  <c r="AC26" i="2"/>
  <c r="AG26" i="2" s="1"/>
  <c r="AD26" i="2"/>
  <c r="AD31" i="2" s="1"/>
  <c r="AJ26" i="2"/>
  <c r="AK26" i="2"/>
  <c r="R27" i="2"/>
  <c r="R31" i="2" s="1"/>
  <c r="S27" i="2"/>
  <c r="T27" i="2"/>
  <c r="U27" i="2"/>
  <c r="V27" i="2"/>
  <c r="Y27" i="2"/>
  <c r="AC27" i="2"/>
  <c r="AG27" i="2" s="1"/>
  <c r="AE27" i="2"/>
  <c r="AD27" i="2"/>
  <c r="AJ27" i="2"/>
  <c r="AK27" i="2"/>
  <c r="R28" i="2"/>
  <c r="S28" i="2"/>
  <c r="T28" i="2"/>
  <c r="U28" i="2"/>
  <c r="V28" i="2"/>
  <c r="AC28" i="2"/>
  <c r="AF28" i="2" s="1"/>
  <c r="AD28" i="2"/>
  <c r="AI28" i="2"/>
  <c r="AK28" i="2"/>
  <c r="R29" i="2"/>
  <c r="S29" i="2"/>
  <c r="T29" i="2"/>
  <c r="U29" i="2"/>
  <c r="U31" i="2"/>
  <c r="V29" i="2"/>
  <c r="V31" i="2"/>
  <c r="X29" i="2"/>
  <c r="Y29" i="2"/>
  <c r="Z29" i="2"/>
  <c r="AA29" i="2"/>
  <c r="AC29" i="2"/>
  <c r="AD29" i="2"/>
  <c r="AE29" i="2"/>
  <c r="AI29" i="2"/>
  <c r="AJ29" i="2"/>
  <c r="R30" i="2"/>
  <c r="S30" i="2"/>
  <c r="T30" i="2"/>
  <c r="U30" i="2"/>
  <c r="V30" i="2"/>
  <c r="X30" i="2"/>
  <c r="Y30" i="2"/>
  <c r="Z30" i="2"/>
  <c r="AA30" i="2"/>
  <c r="AC30" i="2"/>
  <c r="AF30" i="2" s="1"/>
  <c r="AD30" i="2"/>
  <c r="AI30" i="2"/>
  <c r="AJ30" i="2"/>
  <c r="AK25" i="2"/>
  <c r="AJ25" i="2"/>
  <c r="AJ31" i="2" s="1"/>
  <c r="AD25" i="2"/>
  <c r="AC25" i="2"/>
  <c r="V25" i="2"/>
  <c r="U25" i="2"/>
  <c r="T25" i="2"/>
  <c r="S25" i="2"/>
  <c r="R25" i="2"/>
  <c r="AI17" i="2"/>
  <c r="AJ17" i="2"/>
  <c r="AK17" i="2"/>
  <c r="AJ18" i="2"/>
  <c r="AK18" i="2"/>
  <c r="AJ19" i="2"/>
  <c r="AK19" i="2"/>
  <c r="AJ20" i="2"/>
  <c r="AK20" i="2"/>
  <c r="AI21" i="2"/>
  <c r="AJ21" i="2"/>
  <c r="AK21" i="2"/>
  <c r="AK16" i="2"/>
  <c r="AJ16" i="2"/>
  <c r="AD17" i="2"/>
  <c r="AD18" i="2"/>
  <c r="AD19" i="2"/>
  <c r="AD20" i="2"/>
  <c r="AD21" i="2"/>
  <c r="AD16" i="2"/>
  <c r="AD22" i="2" s="1"/>
  <c r="AC17" i="2"/>
  <c r="AG17" i="2" s="1"/>
  <c r="AF17" i="2"/>
  <c r="AC18" i="2"/>
  <c r="AF18" i="2" s="1"/>
  <c r="AC19" i="2"/>
  <c r="AG19" i="2" s="1"/>
  <c r="AE19" i="2"/>
  <c r="AC20" i="2"/>
  <c r="AF20" i="2" s="1"/>
  <c r="AG20" i="2"/>
  <c r="AC21" i="2"/>
  <c r="AG21" i="2" s="1"/>
  <c r="AF21" i="2"/>
  <c r="AC16" i="2"/>
  <c r="AG16" i="2" s="1"/>
  <c r="Y17" i="2"/>
  <c r="X21" i="2"/>
  <c r="Y21" i="2"/>
  <c r="Z21" i="2"/>
  <c r="AA21" i="2"/>
  <c r="S17" i="2"/>
  <c r="T17" i="2"/>
  <c r="U17" i="2"/>
  <c r="V17" i="2"/>
  <c r="S18" i="2"/>
  <c r="T18" i="2"/>
  <c r="U18" i="2"/>
  <c r="V18" i="2"/>
  <c r="S19" i="2"/>
  <c r="T19" i="2"/>
  <c r="U19" i="2"/>
  <c r="V19" i="2"/>
  <c r="S20" i="2"/>
  <c r="T20" i="2"/>
  <c r="U20" i="2"/>
  <c r="V20" i="2"/>
  <c r="S21" i="2"/>
  <c r="T21" i="2"/>
  <c r="U21" i="2"/>
  <c r="V21" i="2"/>
  <c r="V16" i="2"/>
  <c r="U16" i="2"/>
  <c r="T16" i="2"/>
  <c r="S16" i="2"/>
  <c r="R17" i="2"/>
  <c r="R18" i="2"/>
  <c r="R19" i="2"/>
  <c r="R20" i="2"/>
  <c r="R21" i="2"/>
  <c r="R16" i="2"/>
  <c r="R22" i="2" s="1"/>
  <c r="G31" i="2"/>
  <c r="J31" i="2"/>
  <c r="I31" i="2"/>
  <c r="I32" i="2" s="1"/>
  <c r="T32" i="2" s="1"/>
  <c r="G22" i="2"/>
  <c r="J22" i="2"/>
  <c r="J33" i="2" s="1"/>
  <c r="AA17" i="2"/>
  <c r="X26" i="2"/>
  <c r="Q26" i="2"/>
  <c r="AA26" i="2"/>
  <c r="Y26" i="2"/>
  <c r="X27" i="2"/>
  <c r="X28" i="2"/>
  <c r="Y28" i="2"/>
  <c r="K31" i="2"/>
  <c r="L31" i="2"/>
  <c r="L33" i="2"/>
  <c r="X18" i="2"/>
  <c r="Y18" i="2"/>
  <c r="AE18" i="2"/>
  <c r="AI18" i="2"/>
  <c r="X19" i="2"/>
  <c r="Y19" i="2"/>
  <c r="AA19" i="2"/>
  <c r="X20" i="2"/>
  <c r="Y20" i="2"/>
  <c r="K22" i="2"/>
  <c r="K33" i="2"/>
  <c r="L22" i="2"/>
  <c r="Y25" i="2"/>
  <c r="N31" i="2"/>
  <c r="Y16" i="2"/>
  <c r="M22" i="2"/>
  <c r="G49" i="7"/>
  <c r="P20" i="15"/>
  <c r="B14" i="7"/>
  <c r="B9" i="15"/>
  <c r="B8" i="2"/>
  <c r="AH33" i="2"/>
  <c r="Z28" i="2"/>
  <c r="AE28" i="2"/>
  <c r="AF26" i="2"/>
  <c r="AA18" i="2"/>
  <c r="X17" i="2"/>
  <c r="AG29" i="2"/>
  <c r="X25" i="2"/>
  <c r="T31" i="2"/>
  <c r="AI27" i="2"/>
  <c r="X16" i="2"/>
  <c r="AF19" i="2"/>
  <c r="AJ28" i="2"/>
  <c r="AG25" i="2"/>
  <c r="AI20" i="2"/>
  <c r="Z20" i="2"/>
  <c r="Z27" i="2"/>
  <c r="F32" i="7" l="1"/>
  <c r="G32" i="7"/>
  <c r="AK31" i="2"/>
  <c r="X31" i="2"/>
  <c r="G33" i="2"/>
  <c r="S31" i="2"/>
  <c r="I33" i="2"/>
  <c r="AE20" i="2"/>
  <c r="AJ22" i="2"/>
  <c r="AJ33" i="2" s="1"/>
  <c r="AK22" i="2"/>
  <c r="S22" i="2"/>
  <c r="U22" i="2"/>
  <c r="AG18" i="2"/>
  <c r="T22" i="2"/>
  <c r="V22" i="2"/>
  <c r="AE17" i="2"/>
  <c r="K23" i="7"/>
  <c r="G24" i="7" s="1"/>
  <c r="Q30" i="2"/>
  <c r="AK30" i="2"/>
  <c r="AD33" i="2"/>
  <c r="Y31" i="2"/>
  <c r="Y33" i="2" s="1"/>
  <c r="AK29" i="2"/>
  <c r="AF29" i="2"/>
  <c r="Q29" i="2"/>
  <c r="X22" i="2"/>
  <c r="AK33" i="2"/>
  <c r="Y22" i="2"/>
  <c r="X33" i="2"/>
  <c r="AG22" i="2"/>
  <c r="K38" i="7"/>
  <c r="L37" i="7"/>
  <c r="AE16" i="2"/>
  <c r="I23" i="2"/>
  <c r="Q16" i="2"/>
  <c r="AG28" i="2"/>
  <c r="AG31" i="2" s="1"/>
  <c r="O22" i="2"/>
  <c r="Q19" i="2"/>
  <c r="AA20" i="2"/>
  <c r="Q18" i="2"/>
  <c r="AF16" i="2"/>
  <c r="AF22" i="2" s="1"/>
  <c r="AE25" i="2"/>
  <c r="AI19" i="2"/>
  <c r="Z26" i="2"/>
  <c r="AA28" i="2"/>
  <c r="AC31" i="2"/>
  <c r="AC33" i="2" s="1"/>
  <c r="AE21" i="2"/>
  <c r="AI26" i="2"/>
  <c r="Z18" i="2"/>
  <c r="M31" i="2"/>
  <c r="M32" i="2" s="1"/>
  <c r="AI16" i="2"/>
  <c r="Q17" i="2"/>
  <c r="Z17" i="2"/>
  <c r="Z19" i="2"/>
  <c r="AE26" i="2"/>
  <c r="Z16" i="2"/>
  <c r="AC22" i="2"/>
  <c r="AF27" i="2"/>
  <c r="N22" i="2"/>
  <c r="N33" i="2" s="1"/>
  <c r="AG30" i="2"/>
  <c r="AE30" i="2"/>
  <c r="H32" i="7" l="1"/>
  <c r="Z22" i="2"/>
  <c r="AG33" i="2"/>
  <c r="K24" i="7"/>
  <c r="E24" i="7"/>
  <c r="I24" i="7"/>
  <c r="O31" i="2"/>
  <c r="Q25" i="2"/>
  <c r="Z25" i="2"/>
  <c r="Z31" i="2" s="1"/>
  <c r="AI25" i="2"/>
  <c r="AI31" i="2" s="1"/>
  <c r="AA27" i="2"/>
  <c r="Q27" i="2"/>
  <c r="M23" i="2"/>
  <c r="M34" i="2" s="1"/>
  <c r="O23" i="2"/>
  <c r="O33" i="2"/>
  <c r="AI22" i="2"/>
  <c r="AE22" i="2"/>
  <c r="M33" i="2"/>
  <c r="AF31" i="2"/>
  <c r="AF33" i="2" s="1"/>
  <c r="P22" i="2"/>
  <c r="AA16" i="2"/>
  <c r="AA22" i="2" s="1"/>
  <c r="L36" i="7"/>
  <c r="J38" i="7"/>
  <c r="L38" i="7" s="1"/>
  <c r="AE31" i="2"/>
  <c r="I34" i="2"/>
  <c r="T23" i="2"/>
  <c r="AF25" i="2"/>
  <c r="Q28" i="2"/>
  <c r="Q20" i="2"/>
  <c r="Z33" i="2" l="1"/>
  <c r="G51" i="7"/>
  <c r="AE33" i="2"/>
  <c r="AI33" i="2"/>
  <c r="AA25" i="2"/>
  <c r="AA31" i="2" s="1"/>
  <c r="AA33" i="2" s="1"/>
  <c r="P31" i="2"/>
  <c r="P33" i="2" s="1"/>
  <c r="O32" i="2" l="1"/>
  <c r="O34" i="2" s="1"/>
  <c r="Q31" i="2"/>
</calcChain>
</file>

<file path=xl/sharedStrings.xml><?xml version="1.0" encoding="utf-8"?>
<sst xmlns="http://schemas.openxmlformats.org/spreadsheetml/2006/main" count="292" uniqueCount="122">
  <si>
    <t>Nr crt</t>
  </si>
  <si>
    <t>Denumirea disciplinei</t>
  </si>
  <si>
    <t>Tip</t>
  </si>
  <si>
    <t>Cod disciplină</t>
  </si>
  <si>
    <t>C</t>
  </si>
  <si>
    <t>S</t>
  </si>
  <si>
    <t>L</t>
  </si>
  <si>
    <t>P</t>
  </si>
  <si>
    <t>Credite</t>
  </si>
  <si>
    <t>FV</t>
  </si>
  <si>
    <t>TO</t>
  </si>
  <si>
    <t>SI</t>
  </si>
  <si>
    <t>TOC</t>
  </si>
  <si>
    <t>TOA</t>
  </si>
  <si>
    <t>Ore/săptămână</t>
  </si>
  <si>
    <t>Ore/semestru</t>
  </si>
  <si>
    <t>PLAN DE ÎNVĂŢĂMÂNT</t>
  </si>
  <si>
    <t>SEMESTRUL 1</t>
  </si>
  <si>
    <t>SEMESTRUL 2</t>
  </si>
  <si>
    <t>DF</t>
  </si>
  <si>
    <t>DC</t>
  </si>
  <si>
    <t>DI</t>
  </si>
  <si>
    <t>DS</t>
  </si>
  <si>
    <t>DL</t>
  </si>
  <si>
    <t>CD</t>
  </si>
  <si>
    <t>ANUL I</t>
  </si>
  <si>
    <t>Cat</t>
  </si>
  <si>
    <t>DD</t>
  </si>
  <si>
    <t>DO</t>
  </si>
  <si>
    <t>Denumirea disciplinei opţionale</t>
  </si>
  <si>
    <t>DO1</t>
  </si>
  <si>
    <t>DO2</t>
  </si>
  <si>
    <t>DO3</t>
  </si>
  <si>
    <t>DO4</t>
  </si>
  <si>
    <t>U</t>
  </si>
  <si>
    <t>Forma de verificare</t>
  </si>
  <si>
    <t>Ore curs/săptămână</t>
  </si>
  <si>
    <t>Ore seminar/săptămână</t>
  </si>
  <si>
    <t>Ore laborator/săptămână</t>
  </si>
  <si>
    <t>Ore proiect/săptămână</t>
  </si>
  <si>
    <t>Total ore curs/semestru</t>
  </si>
  <si>
    <t>Total ore aplicaţii/semestru</t>
  </si>
  <si>
    <t>Total ore/semestru</t>
  </si>
  <si>
    <t>Total ore studiu individual/semestru</t>
  </si>
  <si>
    <t>RECTOR,</t>
  </si>
  <si>
    <t>DECAN,</t>
  </si>
  <si>
    <t>Ciclul de studii:</t>
  </si>
  <si>
    <t>Anul</t>
  </si>
  <si>
    <t>I</t>
  </si>
  <si>
    <t>II</t>
  </si>
  <si>
    <t>Activităţi didactice</t>
  </si>
  <si>
    <t>Sem. 1</t>
  </si>
  <si>
    <t>Sem. 2</t>
  </si>
  <si>
    <t>Sesiunea de examene</t>
  </si>
  <si>
    <t>Iarnă</t>
  </si>
  <si>
    <t>Vară</t>
  </si>
  <si>
    <t>Numărul orelor pe săptămână</t>
  </si>
  <si>
    <t>SITUAŢII STATISTICE</t>
  </si>
  <si>
    <t>Total</t>
  </si>
  <si>
    <t>%</t>
  </si>
  <si>
    <t>Categorii de discipline</t>
  </si>
  <si>
    <t>Tipuri de discipline</t>
  </si>
  <si>
    <t>Total ore curs</t>
  </si>
  <si>
    <t>Total ore aplicaţii</t>
  </si>
  <si>
    <t>TOTAL ORE:</t>
  </si>
  <si>
    <t>TOTAL SEMESTRU</t>
  </si>
  <si>
    <t>TOTAL AN</t>
  </si>
  <si>
    <t xml:space="preserve"> </t>
  </si>
  <si>
    <t>Examen de disertatie</t>
  </si>
  <si>
    <t>UNIVERSITATEA "VASILE ALECSANDRI" DIN BACĂU</t>
  </si>
  <si>
    <t>DIRECTOR DEPARTAMENT,</t>
  </si>
  <si>
    <t>Practica:</t>
  </si>
  <si>
    <t>DUPĂ SEMESTRUL 4</t>
  </si>
  <si>
    <t>Aprobat Senat</t>
  </si>
  <si>
    <t>COORDONATOR PROGRAM,</t>
  </si>
  <si>
    <t>FACULTATEA DE ȘTIINȚE ECONOMICE</t>
  </si>
  <si>
    <t>Prof.univ.dr.ing. Carol SCHNAKOVSZKY</t>
  </si>
  <si>
    <t>Durata studiilor:  2 ani</t>
  </si>
  <si>
    <t>Forma de învăţământ: Învăţământ cu frecvenţă (ÎF)</t>
  </si>
  <si>
    <t>FACULTATEA DE ŞTIINŢE ECONOMICE</t>
  </si>
  <si>
    <t>E</t>
  </si>
  <si>
    <t>Prezentarea şi susţinerea lucrării de disertaţie</t>
  </si>
  <si>
    <t>Raport APLICAŢII /  CURS:</t>
  </si>
  <si>
    <t>F</t>
  </si>
  <si>
    <t>Examen de absolvire nivel II: portofoliul practic</t>
  </si>
  <si>
    <t>Procent maxim online:</t>
  </si>
  <si>
    <t xml:space="preserve">                                                            Prof.univ.dr.ing. Carol SCHNAKOVSZKY</t>
  </si>
  <si>
    <t>COMPETENȚE CONFERITE DE PROGRAMUL DE STUDII</t>
  </si>
  <si>
    <t>Competențe profesionale*</t>
  </si>
  <si>
    <t>Competențe transversale*</t>
  </si>
  <si>
    <t>*sau denumiri echivalente, conform standardelor ARACIS</t>
  </si>
  <si>
    <t>Valabil începând cu anul I universitar 2025 - 2026</t>
  </si>
  <si>
    <t xml:space="preserve">Ciclul de studii: </t>
  </si>
  <si>
    <t xml:space="preserve">Domeniul: </t>
  </si>
  <si>
    <t xml:space="preserve">Program de studii: </t>
  </si>
  <si>
    <t xml:space="preserve">Elaborarea lucrării de disertaţie </t>
  </si>
  <si>
    <t xml:space="preserve">Domeniul:  </t>
  </si>
  <si>
    <t xml:space="preserve">Program de studii:  </t>
  </si>
  <si>
    <t>Disciplină fundamentală</t>
  </si>
  <si>
    <t>Disciplină de specializare</t>
  </si>
  <si>
    <t>Disciplină complementară</t>
  </si>
  <si>
    <t>DOB</t>
  </si>
  <si>
    <t>DOP</t>
  </si>
  <si>
    <t>DFA</t>
  </si>
  <si>
    <t>Disciplină  obligatorie</t>
  </si>
  <si>
    <t xml:space="preserve">Disciplină opţională </t>
  </si>
  <si>
    <t>Disciplină  facultativă</t>
  </si>
  <si>
    <t>Total ore fără elaborare disertație şi practică:</t>
  </si>
  <si>
    <t>Credi-te</t>
  </si>
  <si>
    <t>DOP1</t>
  </si>
  <si>
    <t>DOP2*</t>
  </si>
  <si>
    <t>Disciplină obligatorie</t>
  </si>
  <si>
    <t>Disciplină facultativă</t>
  </si>
  <si>
    <t>DOP3</t>
  </si>
  <si>
    <t>DOP4</t>
  </si>
  <si>
    <t>Curs 28,57%, Seminar 28,57%</t>
  </si>
  <si>
    <t xml:space="preserve">Practică 
</t>
  </si>
  <si>
    <t xml:space="preserve">Titlul absolventului:  </t>
  </si>
  <si>
    <t xml:space="preserve">C </t>
  </si>
  <si>
    <t>Număr credite:  120 credite la disciplinele obligatorii şi opţionale + 10 credite la finalizare de studii</t>
  </si>
  <si>
    <t>Elaborarea disertației:</t>
  </si>
  <si>
    <t>Departamentul 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</si>
</sst>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color indexed="6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8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</font>
    <font>
      <sz val="12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2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5" fillId="0" borderId="0" xfId="0" applyFont="1"/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0" xfId="0" applyFont="1"/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>
      <alignment horizontal="center"/>
    </xf>
    <xf numFmtId="0" fontId="22" fillId="0" borderId="0" xfId="0" applyFont="1" applyProtection="1">
      <protection locked="0"/>
    </xf>
    <xf numFmtId="0" fontId="22" fillId="0" borderId="0" xfId="0" applyFont="1" applyAlignment="1">
      <alignment horizont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24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center" vertical="center"/>
    </xf>
    <xf numFmtId="0" fontId="24" fillId="0" borderId="0" xfId="0" applyFont="1"/>
    <xf numFmtId="0" fontId="24" fillId="0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20" fillId="3" borderId="0" xfId="0" applyFont="1" applyFill="1"/>
    <xf numFmtId="0" fontId="0" fillId="3" borderId="0" xfId="0" applyFill="1"/>
    <xf numFmtId="0" fontId="21" fillId="3" borderId="0" xfId="0" applyFont="1" applyFill="1"/>
    <xf numFmtId="0" fontId="17" fillId="3" borderId="0" xfId="0" applyFont="1" applyFill="1"/>
    <xf numFmtId="0" fontId="24" fillId="3" borderId="0" xfId="0" applyFont="1" applyFill="1" applyAlignment="1" applyProtection="1">
      <alignment horizontal="center" vertical="center"/>
    </xf>
    <xf numFmtId="0" fontId="24" fillId="3" borderId="0" xfId="0" applyFont="1" applyFill="1"/>
    <xf numFmtId="0" fontId="24" fillId="3" borderId="0" xfId="0" applyFont="1" applyFill="1" applyAlignment="1" applyProtection="1">
      <alignment horizontal="center" vertical="center"/>
      <protection locked="0"/>
    </xf>
    <xf numFmtId="2" fontId="15" fillId="0" borderId="0" xfId="0" applyNumberFormat="1" applyFont="1" applyProtection="1">
      <protection locked="0"/>
    </xf>
    <xf numFmtId="2" fontId="15" fillId="0" borderId="0" xfId="0" applyNumberFormat="1" applyFont="1"/>
    <xf numFmtId="0" fontId="21" fillId="0" borderId="0" xfId="0" applyFont="1" applyAlignment="1">
      <alignment horizontal="left"/>
    </xf>
    <xf numFmtId="2" fontId="9" fillId="0" borderId="0" xfId="0" applyNumberFormat="1" applyFont="1" applyProtection="1"/>
    <xf numFmtId="0" fontId="22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2" fontId="16" fillId="0" borderId="0" xfId="0" applyNumberFormat="1" applyFont="1" applyAlignment="1" applyProtection="1">
      <alignment horizontal="left" vertical="center"/>
    </xf>
    <xf numFmtId="0" fontId="10" fillId="0" borderId="2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3" fontId="25" fillId="0" borderId="0" xfId="0" applyNumberFormat="1" applyFont="1" applyAlignment="1">
      <alignment horizontal="left"/>
    </xf>
    <xf numFmtId="2" fontId="2" fillId="0" borderId="0" xfId="0" applyNumberFormat="1" applyFont="1" applyProtection="1"/>
    <xf numFmtId="0" fontId="23" fillId="0" borderId="0" xfId="0" applyFont="1" applyAlignment="1" applyProtection="1">
      <alignment vertical="center"/>
    </xf>
    <xf numFmtId="0" fontId="7" fillId="0" borderId="0" xfId="0" applyFont="1"/>
    <xf numFmtId="0" fontId="24" fillId="0" borderId="0" xfId="0" applyFont="1" applyAlignment="1">
      <alignment horizontal="center"/>
    </xf>
    <xf numFmtId="0" fontId="4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/>
    <xf numFmtId="0" fontId="3" fillId="4" borderId="0" xfId="0" applyFont="1" applyFill="1" applyAlignment="1" applyProtection="1">
      <alignment horizontal="center" vertical="center"/>
    </xf>
    <xf numFmtId="0" fontId="26" fillId="0" borderId="8" xfId="0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</xf>
    <xf numFmtId="0" fontId="26" fillId="0" borderId="17" xfId="0" applyFont="1" applyBorder="1" applyAlignment="1" applyProtection="1">
      <alignment horizontal="center" vertical="center"/>
    </xf>
    <xf numFmtId="0" fontId="2" fillId="0" borderId="0" xfId="0" applyFont="1"/>
    <xf numFmtId="0" fontId="9" fillId="0" borderId="0" xfId="0" applyFont="1" applyAlignment="1">
      <alignment wrapText="1"/>
    </xf>
    <xf numFmtId="2" fontId="7" fillId="0" borderId="0" xfId="0" applyNumberFormat="1" applyFont="1" applyAlignment="1" applyProtection="1">
      <alignment horizontal="left" vertical="center"/>
    </xf>
    <xf numFmtId="0" fontId="0" fillId="0" borderId="0" xfId="0" applyFill="1"/>
    <xf numFmtId="0" fontId="24" fillId="0" borderId="0" xfId="0" applyFont="1" applyAlignment="1">
      <alignment horizontal="left"/>
    </xf>
    <xf numFmtId="0" fontId="2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Fill="1"/>
    <xf numFmtId="0" fontId="24" fillId="0" borderId="0" xfId="0" applyFont="1" applyFill="1"/>
    <xf numFmtId="0" fontId="15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0" borderId="24" xfId="0" applyFont="1" applyBorder="1" applyAlignment="1">
      <alignment horizontal="center" vertical="center"/>
    </xf>
    <xf numFmtId="0" fontId="7" fillId="3" borderId="0" xfId="0" applyFont="1" applyFill="1"/>
    <xf numFmtId="0" fontId="2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Protection="1"/>
    <xf numFmtId="0" fontId="2" fillId="3" borderId="0" xfId="0" applyFont="1" applyFill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7" fillId="0" borderId="0" xfId="0" applyNumberFormat="1" applyFont="1"/>
    <xf numFmtId="1" fontId="9" fillId="0" borderId="0" xfId="0" applyNumberFormat="1" applyFont="1"/>
    <xf numFmtId="0" fontId="7" fillId="0" borderId="0" xfId="0" applyFont="1" applyAlignment="1">
      <alignment horizontal="left"/>
    </xf>
    <xf numFmtId="2" fontId="9" fillId="0" borderId="0" xfId="0" applyNumberFormat="1" applyFont="1"/>
    <xf numFmtId="2" fontId="7" fillId="0" borderId="0" xfId="2" applyNumberFormat="1" applyFont="1"/>
    <xf numFmtId="2" fontId="3" fillId="0" borderId="0" xfId="2" applyNumberFormat="1" applyFont="1"/>
    <xf numFmtId="0" fontId="11" fillId="0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21" fillId="0" borderId="0" xfId="0" applyFont="1" applyFill="1" applyProtection="1">
      <protection locked="0"/>
    </xf>
    <xf numFmtId="0" fontId="21" fillId="0" borderId="0" xfId="0" applyFont="1" applyFill="1"/>
    <xf numFmtId="0" fontId="3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31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28" xfId="0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center" vertical="center"/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 applyProtection="1">
      <alignment vertical="center"/>
      <protection locked="0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26" fillId="0" borderId="35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2" fontId="9" fillId="0" borderId="0" xfId="0" applyNumberFormat="1" applyFont="1" applyFill="1" applyAlignment="1">
      <alignment horizontal="left"/>
    </xf>
    <xf numFmtId="1" fontId="3" fillId="0" borderId="3" xfId="0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</xf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/>
    </xf>
    <xf numFmtId="0" fontId="33" fillId="0" borderId="27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9" fontId="34" fillId="0" borderId="25" xfId="2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 applyProtection="1">
      <alignment horizontal="left" vertical="center"/>
    </xf>
    <xf numFmtId="0" fontId="31" fillId="0" borderId="0" xfId="0" applyFont="1" applyFill="1" applyAlignment="1" applyProtection="1">
      <alignment vertical="center"/>
    </xf>
    <xf numFmtId="0" fontId="35" fillId="0" borderId="9" xfId="0" applyFont="1" applyFill="1" applyBorder="1" applyAlignment="1" applyProtection="1">
      <alignment horizontal="center" vertical="center"/>
      <protection locked="0"/>
    </xf>
    <xf numFmtId="0" fontId="35" fillId="0" borderId="10" xfId="0" applyFont="1" applyFill="1" applyBorder="1" applyAlignment="1" applyProtection="1">
      <alignment horizontal="center" vertical="center"/>
      <protection locked="0"/>
    </xf>
    <xf numFmtId="0" fontId="36" fillId="0" borderId="7" xfId="0" applyFont="1" applyFill="1" applyBorder="1" applyAlignment="1" applyProtection="1">
      <alignment horizontal="center" vertical="center"/>
      <protection locked="0"/>
    </xf>
    <xf numFmtId="0" fontId="35" fillId="0" borderId="8" xfId="0" applyFont="1" applyFill="1" applyBorder="1" applyAlignment="1" applyProtection="1">
      <alignment horizontal="center" vertical="center"/>
      <protection locked="0"/>
    </xf>
    <xf numFmtId="0" fontId="35" fillId="0" borderId="28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35" fillId="0" borderId="0" xfId="0" applyFont="1" applyFill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1" fontId="3" fillId="0" borderId="22" xfId="0" applyNumberFormat="1" applyFont="1" applyFill="1" applyBorder="1" applyAlignment="1" applyProtection="1">
      <alignment horizontal="center" vertical="center"/>
    </xf>
    <xf numFmtId="1" fontId="3" fillId="0" borderId="49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 applyProtection="1">
      <alignment horizontal="center" vertical="center"/>
    </xf>
    <xf numFmtId="1" fontId="3" fillId="0" borderId="17" xfId="0" applyNumberFormat="1" applyFont="1" applyFill="1" applyBorder="1" applyAlignment="1" applyProtection="1">
      <alignment horizontal="center" vertical="center"/>
    </xf>
    <xf numFmtId="1" fontId="3" fillId="0" borderId="15" xfId="0" applyNumberFormat="1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1" fontId="3" fillId="0" borderId="36" xfId="0" applyNumberFormat="1" applyFont="1" applyFill="1" applyBorder="1" applyAlignment="1" applyProtection="1">
      <alignment horizontal="center" vertical="center"/>
    </xf>
    <xf numFmtId="1" fontId="3" fillId="0" borderId="13" xfId="0" applyNumberFormat="1" applyFont="1" applyFill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</xf>
    <xf numFmtId="0" fontId="26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</xf>
    <xf numFmtId="1" fontId="26" fillId="0" borderId="12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26" fillId="0" borderId="50" xfId="0" applyFont="1" applyFill="1" applyBorder="1" applyAlignment="1" applyProtection="1">
      <alignment horizontal="center" vertical="center"/>
      <protection locked="0"/>
    </xf>
    <xf numFmtId="0" fontId="26" fillId="0" borderId="43" xfId="0" applyFont="1" applyFill="1" applyBorder="1" applyAlignment="1" applyProtection="1">
      <alignment horizontal="center" vertical="center"/>
      <protection locked="0"/>
    </xf>
    <xf numFmtId="0" fontId="26" fillId="0" borderId="37" xfId="0" applyFont="1" applyFill="1" applyBorder="1" applyAlignment="1" applyProtection="1">
      <alignment horizontal="center" vertical="center"/>
      <protection locked="0"/>
    </xf>
    <xf numFmtId="1" fontId="3" fillId="0" borderId="30" xfId="0" applyNumberFormat="1" applyFont="1" applyFill="1" applyBorder="1" applyAlignment="1" applyProtection="1">
      <alignment horizontal="center" vertical="center"/>
    </xf>
    <xf numFmtId="1" fontId="3" fillId="0" borderId="37" xfId="0" applyNumberFormat="1" applyFont="1" applyFill="1" applyBorder="1" applyAlignment="1" applyProtection="1">
      <alignment horizontal="center" vertical="center"/>
    </xf>
    <xf numFmtId="1" fontId="3" fillId="0" borderId="26" xfId="0" applyNumberFormat="1" applyFont="1" applyFill="1" applyBorder="1" applyAlignment="1" applyProtection="1">
      <alignment horizontal="center" vertical="center"/>
    </xf>
    <xf numFmtId="0" fontId="37" fillId="0" borderId="32" xfId="0" applyFont="1" applyFill="1" applyBorder="1" applyAlignment="1" applyProtection="1">
      <alignment horizontal="center" vertical="center"/>
      <protection locked="0"/>
    </xf>
    <xf numFmtId="0" fontId="35" fillId="0" borderId="32" xfId="0" applyFont="1" applyFill="1" applyBorder="1" applyAlignment="1" applyProtection="1">
      <alignment horizontal="center" vertical="center"/>
      <protection locked="0"/>
    </xf>
    <xf numFmtId="0" fontId="38" fillId="0" borderId="2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0" xfId="0" applyFont="1"/>
    <xf numFmtId="0" fontId="38" fillId="0" borderId="5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164" fontId="39" fillId="0" borderId="3" xfId="2" applyNumberFormat="1" applyFont="1" applyBorder="1" applyAlignment="1">
      <alignment horizontal="center" vertical="center"/>
    </xf>
    <xf numFmtId="164" fontId="39" fillId="0" borderId="24" xfId="2" applyNumberFormat="1" applyFont="1" applyBorder="1" applyAlignment="1">
      <alignment horizontal="center" vertical="center"/>
    </xf>
    <xf numFmtId="9" fontId="39" fillId="0" borderId="56" xfId="2" applyFont="1" applyBorder="1" applyAlignment="1">
      <alignment horizontal="center" vertical="center"/>
    </xf>
    <xf numFmtId="164" fontId="39" fillId="0" borderId="25" xfId="2" applyNumberFormat="1" applyFont="1" applyBorder="1" applyAlignment="1">
      <alignment horizontal="center" vertical="center"/>
    </xf>
    <xf numFmtId="0" fontId="39" fillId="0" borderId="0" xfId="0" applyFont="1"/>
    <xf numFmtId="0" fontId="39" fillId="0" borderId="2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7" fillId="0" borderId="7" xfId="0" applyFont="1" applyFill="1" applyBorder="1" applyAlignment="1" applyProtection="1">
      <alignment horizontal="center" vertical="center"/>
      <protection locked="0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2" fontId="32" fillId="0" borderId="0" xfId="0" applyNumberFormat="1" applyFont="1" applyProtection="1"/>
    <xf numFmtId="2" fontId="25" fillId="0" borderId="0" xfId="0" applyNumberFormat="1" applyFont="1" applyProtection="1"/>
    <xf numFmtId="0" fontId="8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17" fillId="0" borderId="52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4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164" fontId="34" fillId="0" borderId="3" xfId="2" applyNumberFormat="1" applyFont="1" applyBorder="1" applyAlignment="1">
      <alignment horizontal="center" vertical="center"/>
    </xf>
    <xf numFmtId="164" fontId="34" fillId="0" borderId="21" xfId="2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33" fillId="0" borderId="59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33" fillId="0" borderId="50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9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0" fontId="17" fillId="0" borderId="38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48" xfId="0" applyFont="1" applyFill="1" applyBorder="1" applyAlignment="1" applyProtection="1">
      <alignment horizontal="center" vertical="center"/>
    </xf>
    <xf numFmtId="0" fontId="17" fillId="0" borderId="59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17" fillId="0" borderId="52" xfId="0" applyFont="1" applyFill="1" applyBorder="1" applyAlignment="1" applyProtection="1">
      <alignment horizontal="center" vertical="center"/>
    </xf>
    <xf numFmtId="0" fontId="17" fillId="0" borderId="58" xfId="0" applyFont="1" applyFill="1" applyBorder="1" applyAlignment="1" applyProtection="1">
      <alignment horizontal="center" vertical="center"/>
    </xf>
    <xf numFmtId="0" fontId="17" fillId="0" borderId="60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5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17" fillId="0" borderId="52" xfId="0" applyFont="1" applyBorder="1" applyAlignment="1" applyProtection="1">
      <alignment horizontal="center" vertical="center"/>
    </xf>
    <xf numFmtId="0" fontId="17" fillId="0" borderId="58" xfId="0" applyFont="1" applyBorder="1" applyAlignment="1" applyProtection="1">
      <alignment horizontal="center" vertical="center"/>
    </xf>
    <xf numFmtId="0" fontId="17" fillId="0" borderId="60" xfId="0" applyFont="1" applyBorder="1" applyAlignment="1" applyProtection="1">
      <alignment horizontal="center" vertical="center"/>
    </xf>
    <xf numFmtId="0" fontId="17" fillId="0" borderId="59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8" xfId="0" applyFont="1" applyBorder="1" applyAlignment="1" applyProtection="1">
      <alignment horizontal="center" vertical="center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67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65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64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56" xfId="0" applyFont="1" applyBorder="1" applyAlignment="1">
      <alignment horizontal="center"/>
    </xf>
  </cellXfs>
  <cellStyles count="4">
    <cellStyle name="Normal" xfId="0" builtinId="0"/>
    <cellStyle name="Normal 2" xfId="1"/>
    <cellStyle name="Percent" xfId="2" builtin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2</xdr:col>
      <xdr:colOff>342900</xdr:colOff>
      <xdr:row>4</xdr:row>
      <xdr:rowOff>30480</xdr:rowOff>
    </xdr:to>
    <xdr:pic>
      <xdr:nvPicPr>
        <xdr:cNvPr id="1381" name="Picture 1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91440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W182"/>
  <sheetViews>
    <sheetView showGridLines="0" topLeftCell="A16" zoomScaleNormal="100" workbookViewId="0">
      <selection activeCell="B21" sqref="B21"/>
    </sheetView>
  </sheetViews>
  <sheetFormatPr defaultRowHeight="12.75" x14ac:dyDescent="0.2"/>
  <cols>
    <col min="1" max="1" width="3.85546875" customWidth="1"/>
    <col min="3" max="3" width="10.42578125" customWidth="1"/>
    <col min="6" max="6" width="9.140625" customWidth="1"/>
    <col min="7" max="7" width="9.85546875" customWidth="1"/>
    <col min="8" max="8" width="13.85546875" customWidth="1"/>
    <col min="9" max="9" width="13.140625" customWidth="1"/>
    <col min="10" max="23" width="9.140625" style="81" customWidth="1"/>
  </cols>
  <sheetData>
    <row r="2" spans="1:23" s="62" customFormat="1" ht="16.5" x14ac:dyDescent="0.25">
      <c r="D2" s="61" t="s">
        <v>69</v>
      </c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s="62" customFormat="1" ht="16.5" x14ac:dyDescent="0.25">
      <c r="D3" s="61" t="s">
        <v>75</v>
      </c>
      <c r="I3" s="2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1:23" x14ac:dyDescent="0.2">
      <c r="D4" s="265"/>
    </row>
    <row r="5" spans="1:23" x14ac:dyDescent="0.2">
      <c r="I5" s="2" t="s">
        <v>44</v>
      </c>
    </row>
    <row r="6" spans="1:23" x14ac:dyDescent="0.2">
      <c r="G6" s="364" t="s">
        <v>76</v>
      </c>
      <c r="H6" s="364"/>
      <c r="I6" s="364"/>
    </row>
    <row r="7" spans="1:23" ht="24.6" customHeight="1" x14ac:dyDescent="0.2">
      <c r="G7" s="252"/>
      <c r="H7" s="252"/>
      <c r="I7" s="252"/>
    </row>
    <row r="8" spans="1:23" s="63" customFormat="1" ht="15" x14ac:dyDescent="0.25">
      <c r="A8" s="63" t="s">
        <v>67</v>
      </c>
      <c r="B8" s="63" t="s">
        <v>92</v>
      </c>
      <c r="D8" s="354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</row>
    <row r="9" spans="1:23" s="63" customFormat="1" ht="15" x14ac:dyDescent="0.25">
      <c r="B9" s="89" t="s">
        <v>93</v>
      </c>
      <c r="D9" s="355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spans="1:23" s="63" customFormat="1" ht="14.25" x14ac:dyDescent="0.2">
      <c r="B10" s="66" t="s">
        <v>94</v>
      </c>
      <c r="D10" s="356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spans="1:23" s="63" customFormat="1" ht="14.25" x14ac:dyDescent="0.2">
      <c r="B11" s="66"/>
      <c r="D11" s="101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spans="1:23" ht="14.25" x14ac:dyDescent="0.2">
      <c r="B12" s="66"/>
      <c r="D12" s="100"/>
    </row>
    <row r="13" spans="1:23" x14ac:dyDescent="0.2">
      <c r="D13" s="87"/>
    </row>
    <row r="14" spans="1:23" ht="15.75" customHeight="1" x14ac:dyDescent="0.2">
      <c r="D14" s="88"/>
      <c r="H14" s="112" t="s">
        <v>73</v>
      </c>
    </row>
    <row r="15" spans="1:23" ht="27" customHeight="1" x14ac:dyDescent="0.2">
      <c r="D15" s="88"/>
    </row>
    <row r="16" spans="1:23" x14ac:dyDescent="0.2">
      <c r="D16" s="46"/>
    </row>
    <row r="17" spans="2:23" s="63" customFormat="1" ht="30" customHeight="1" x14ac:dyDescent="0.25">
      <c r="B17" s="63" t="s">
        <v>117</v>
      </c>
      <c r="D17" s="113"/>
      <c r="E17" s="113"/>
      <c r="F17" s="113"/>
      <c r="G17" s="113"/>
      <c r="H17" s="113"/>
      <c r="I17" s="113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spans="2:23" s="63" customFormat="1" ht="15" x14ac:dyDescent="0.25">
      <c r="D18" s="64"/>
      <c r="F18" s="65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spans="2:23" s="63" customFormat="1" ht="18" customHeight="1" x14ac:dyDescent="0.2">
      <c r="B19" s="254" t="s">
        <v>77</v>
      </c>
      <c r="C19" s="254"/>
      <c r="D19" s="255"/>
      <c r="E19" s="254"/>
      <c r="F19" s="254"/>
      <c r="G19" s="254"/>
      <c r="H19" s="254"/>
      <c r="I19" s="254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spans="2:23" s="63" customFormat="1" ht="29.85" customHeight="1" x14ac:dyDescent="0.2">
      <c r="B20" s="365" t="s">
        <v>119</v>
      </c>
      <c r="C20" s="365"/>
      <c r="D20" s="365"/>
      <c r="E20" s="365"/>
      <c r="F20" s="365"/>
      <c r="G20" s="365"/>
      <c r="H20" s="365"/>
      <c r="I20" s="365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spans="2:23" s="63" customFormat="1" ht="18" customHeight="1" x14ac:dyDescent="0.2">
      <c r="B21" s="254" t="s">
        <v>78</v>
      </c>
      <c r="C21" s="254"/>
      <c r="D21" s="255"/>
      <c r="E21" s="254"/>
      <c r="F21" s="254"/>
      <c r="G21" s="254"/>
      <c r="H21" s="254"/>
      <c r="I21" s="254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spans="2:23" s="63" customFormat="1" ht="15" x14ac:dyDescent="0.25">
      <c r="D22" s="64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5" spans="2:23" ht="18" x14ac:dyDescent="0.25">
      <c r="F25" s="60" t="s">
        <v>16</v>
      </c>
    </row>
    <row r="27" spans="2:23" x14ac:dyDescent="0.2">
      <c r="C27" s="364" t="s">
        <v>91</v>
      </c>
      <c r="D27" s="370"/>
      <c r="E27" s="370"/>
      <c r="F27" s="370"/>
      <c r="G27" s="370"/>
      <c r="H27" s="370"/>
      <c r="I27" s="370"/>
    </row>
    <row r="28" spans="2:23" ht="15" x14ac:dyDescent="0.25">
      <c r="G28" s="68"/>
    </row>
    <row r="29" spans="2:23" ht="9.75" customHeight="1" thickBot="1" x14ac:dyDescent="0.25"/>
    <row r="30" spans="2:23" s="49" customFormat="1" ht="17.25" customHeight="1" x14ac:dyDescent="0.2">
      <c r="C30" s="366" t="s">
        <v>47</v>
      </c>
      <c r="D30" s="368" t="s">
        <v>50</v>
      </c>
      <c r="E30" s="369"/>
      <c r="F30" s="368" t="s">
        <v>53</v>
      </c>
      <c r="G30" s="369"/>
      <c r="H30" s="371" t="s">
        <v>116</v>
      </c>
      <c r="I30" s="373" t="s">
        <v>95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2:23" s="49" customFormat="1" ht="53.25" customHeight="1" thickBot="1" x14ac:dyDescent="0.25">
      <c r="C31" s="367"/>
      <c r="D31" s="58" t="s">
        <v>51</v>
      </c>
      <c r="E31" s="59" t="s">
        <v>52</v>
      </c>
      <c r="F31" s="58" t="s">
        <v>54</v>
      </c>
      <c r="G31" s="59" t="s">
        <v>55</v>
      </c>
      <c r="H31" s="372"/>
      <c r="I31" s="374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2:23" x14ac:dyDescent="0.2">
      <c r="C32" s="55" t="s">
        <v>48</v>
      </c>
      <c r="D32" s="56"/>
      <c r="E32" s="57"/>
      <c r="F32" s="56"/>
      <c r="G32" s="73"/>
      <c r="H32" s="257"/>
      <c r="I32" s="256"/>
    </row>
    <row r="33" spans="2:9" ht="13.5" thickBot="1" x14ac:dyDescent="0.25">
      <c r="C33" s="123" t="s">
        <v>49</v>
      </c>
      <c r="D33" s="124"/>
      <c r="E33" s="125"/>
      <c r="F33" s="124"/>
      <c r="G33" s="126"/>
      <c r="H33" s="258"/>
      <c r="I33" s="253"/>
    </row>
    <row r="37" spans="2:9" ht="15" x14ac:dyDescent="0.25">
      <c r="F37" s="69" t="s">
        <v>56</v>
      </c>
    </row>
    <row r="39" spans="2:9" ht="8.25" customHeight="1" thickBot="1" x14ac:dyDescent="0.25"/>
    <row r="40" spans="2:9" x14ac:dyDescent="0.2">
      <c r="E40" s="51" t="s">
        <v>47</v>
      </c>
      <c r="F40" s="52" t="s">
        <v>51</v>
      </c>
      <c r="G40" s="53" t="s">
        <v>52</v>
      </c>
      <c r="H40" s="54"/>
    </row>
    <row r="41" spans="2:9" x14ac:dyDescent="0.2">
      <c r="E41" s="50" t="s">
        <v>48</v>
      </c>
      <c r="F41" s="47"/>
      <c r="G41" s="48"/>
      <c r="H41" s="54"/>
    </row>
    <row r="42" spans="2:9" ht="13.5" thickBot="1" x14ac:dyDescent="0.25">
      <c r="E42" s="127" t="s">
        <v>49</v>
      </c>
      <c r="F42" s="128"/>
      <c r="G42" s="125"/>
      <c r="H42" s="54"/>
    </row>
    <row r="45" spans="2:9" ht="7.5" customHeight="1" x14ac:dyDescent="0.2"/>
    <row r="46" spans="2:9" ht="7.5" customHeight="1" x14ac:dyDescent="0.2">
      <c r="E46" s="75"/>
      <c r="F46" s="75"/>
      <c r="G46" s="75"/>
    </row>
    <row r="47" spans="2:9" ht="8.25" customHeight="1" x14ac:dyDescent="0.2">
      <c r="E47" s="75"/>
      <c r="F47" s="104"/>
      <c r="G47" s="75"/>
    </row>
    <row r="48" spans="2:9" x14ac:dyDescent="0.2">
      <c r="B48" s="74" t="s">
        <v>45</v>
      </c>
      <c r="C48" s="75"/>
      <c r="E48" s="116" t="s">
        <v>74</v>
      </c>
      <c r="F48" s="76"/>
      <c r="G48" s="76"/>
      <c r="H48" s="74" t="s">
        <v>70</v>
      </c>
      <c r="I48" s="76"/>
    </row>
    <row r="49" spans="2:23" s="76" customFormat="1" ht="12" x14ac:dyDescent="0.2">
      <c r="C49" s="75"/>
      <c r="D49" s="77"/>
      <c r="H49" s="117"/>
      <c r="I49" s="75"/>
      <c r="J49" s="84"/>
      <c r="K49" s="85"/>
      <c r="L49" s="84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</row>
    <row r="50" spans="2:23" s="76" customFormat="1" ht="12.75" customHeight="1" x14ac:dyDescent="0.2">
      <c r="B50" s="115"/>
      <c r="C50" s="115"/>
      <c r="D50" s="115"/>
      <c r="E50" s="115"/>
      <c r="F50" s="115"/>
      <c r="G50" s="115"/>
      <c r="H50" s="115"/>
      <c r="I50" s="115"/>
      <c r="J50" s="84"/>
      <c r="K50" s="86"/>
      <c r="L50" s="84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spans="2:23" s="81" customFormat="1" x14ac:dyDescent="0.2"/>
    <row r="52" spans="2:23" s="81" customFormat="1" x14ac:dyDescent="0.2"/>
    <row r="53" spans="2:23" s="81" customFormat="1" x14ac:dyDescent="0.2"/>
    <row r="54" spans="2:23" s="81" customFormat="1" x14ac:dyDescent="0.2"/>
    <row r="55" spans="2:23" s="81" customFormat="1" x14ac:dyDescent="0.2"/>
    <row r="56" spans="2:23" s="81" customFormat="1" x14ac:dyDescent="0.2"/>
    <row r="57" spans="2:23" s="81" customFormat="1" x14ac:dyDescent="0.2"/>
    <row r="58" spans="2:23" s="81" customFormat="1" x14ac:dyDescent="0.2"/>
    <row r="59" spans="2:23" s="81" customFormat="1" x14ac:dyDescent="0.2"/>
    <row r="60" spans="2:23" s="81" customFormat="1" x14ac:dyDescent="0.2"/>
    <row r="61" spans="2:23" s="81" customFormat="1" x14ac:dyDescent="0.2"/>
    <row r="62" spans="2:23" s="81" customFormat="1" x14ac:dyDescent="0.2"/>
    <row r="63" spans="2:23" s="81" customFormat="1" x14ac:dyDescent="0.2"/>
    <row r="64" spans="2:23" s="81" customFormat="1" x14ac:dyDescent="0.2"/>
    <row r="65" s="81" customFormat="1" x14ac:dyDescent="0.2"/>
    <row r="66" s="81" customFormat="1" x14ac:dyDescent="0.2"/>
    <row r="67" s="81" customFormat="1" x14ac:dyDescent="0.2"/>
    <row r="68" s="81" customFormat="1" x14ac:dyDescent="0.2"/>
    <row r="69" s="81" customFormat="1" x14ac:dyDescent="0.2"/>
    <row r="70" s="81" customFormat="1" x14ac:dyDescent="0.2"/>
    <row r="71" s="81" customFormat="1" x14ac:dyDescent="0.2"/>
    <row r="72" s="81" customFormat="1" x14ac:dyDescent="0.2"/>
    <row r="73" s="81" customFormat="1" x14ac:dyDescent="0.2"/>
    <row r="74" s="81" customFormat="1" x14ac:dyDescent="0.2"/>
    <row r="75" s="81" customFormat="1" x14ac:dyDescent="0.2"/>
    <row r="76" s="81" customFormat="1" x14ac:dyDescent="0.2"/>
    <row r="77" s="81" customFormat="1" x14ac:dyDescent="0.2"/>
    <row r="78" s="81" customFormat="1" x14ac:dyDescent="0.2"/>
    <row r="79" s="81" customFormat="1" x14ac:dyDescent="0.2"/>
    <row r="80" s="81" customFormat="1" x14ac:dyDescent="0.2"/>
    <row r="81" s="81" customFormat="1" x14ac:dyDescent="0.2"/>
    <row r="82" s="81" customFormat="1" x14ac:dyDescent="0.2"/>
    <row r="83" s="81" customFormat="1" x14ac:dyDescent="0.2"/>
    <row r="84" s="81" customFormat="1" x14ac:dyDescent="0.2"/>
    <row r="85" s="81" customFormat="1" x14ac:dyDescent="0.2"/>
    <row r="86" s="81" customFormat="1" x14ac:dyDescent="0.2"/>
    <row r="87" s="81" customFormat="1" x14ac:dyDescent="0.2"/>
    <row r="88" s="81" customFormat="1" x14ac:dyDescent="0.2"/>
    <row r="89" s="81" customFormat="1" x14ac:dyDescent="0.2"/>
    <row r="90" s="81" customFormat="1" x14ac:dyDescent="0.2"/>
    <row r="91" s="81" customFormat="1" x14ac:dyDescent="0.2"/>
    <row r="92" s="81" customFormat="1" x14ac:dyDescent="0.2"/>
    <row r="93" s="81" customFormat="1" x14ac:dyDescent="0.2"/>
    <row r="94" s="81" customFormat="1" x14ac:dyDescent="0.2"/>
    <row r="95" s="81" customFormat="1" x14ac:dyDescent="0.2"/>
    <row r="96" s="81" customFormat="1" x14ac:dyDescent="0.2"/>
    <row r="97" s="81" customFormat="1" x14ac:dyDescent="0.2"/>
    <row r="98" s="81" customFormat="1" x14ac:dyDescent="0.2"/>
    <row r="99" s="81" customFormat="1" x14ac:dyDescent="0.2"/>
    <row r="100" s="81" customFormat="1" x14ac:dyDescent="0.2"/>
    <row r="101" s="81" customFormat="1" x14ac:dyDescent="0.2"/>
    <row r="102" s="81" customFormat="1" x14ac:dyDescent="0.2"/>
    <row r="103" s="81" customFormat="1" x14ac:dyDescent="0.2"/>
    <row r="104" s="81" customFormat="1" x14ac:dyDescent="0.2"/>
    <row r="105" s="81" customFormat="1" x14ac:dyDescent="0.2"/>
    <row r="106" s="81" customFormat="1" x14ac:dyDescent="0.2"/>
    <row r="107" s="81" customFormat="1" x14ac:dyDescent="0.2"/>
    <row r="108" s="81" customFormat="1" x14ac:dyDescent="0.2"/>
    <row r="109" s="81" customFormat="1" x14ac:dyDescent="0.2"/>
    <row r="110" s="81" customFormat="1" x14ac:dyDescent="0.2"/>
    <row r="111" s="81" customFormat="1" x14ac:dyDescent="0.2"/>
    <row r="112" s="81" customFormat="1" x14ac:dyDescent="0.2"/>
    <row r="113" s="81" customFormat="1" x14ac:dyDescent="0.2"/>
    <row r="114" s="81" customFormat="1" x14ac:dyDescent="0.2"/>
    <row r="115" s="81" customFormat="1" x14ac:dyDescent="0.2"/>
    <row r="116" s="81" customFormat="1" x14ac:dyDescent="0.2"/>
    <row r="117" s="81" customFormat="1" x14ac:dyDescent="0.2"/>
    <row r="118" s="81" customFormat="1" x14ac:dyDescent="0.2"/>
    <row r="119" s="81" customFormat="1" x14ac:dyDescent="0.2"/>
    <row r="120" s="81" customFormat="1" x14ac:dyDescent="0.2"/>
    <row r="121" s="81" customFormat="1" x14ac:dyDescent="0.2"/>
    <row r="122" s="81" customFormat="1" x14ac:dyDescent="0.2"/>
    <row r="123" s="81" customFormat="1" x14ac:dyDescent="0.2"/>
    <row r="124" s="81" customFormat="1" x14ac:dyDescent="0.2"/>
    <row r="125" s="81" customFormat="1" x14ac:dyDescent="0.2"/>
    <row r="126" s="81" customFormat="1" x14ac:dyDescent="0.2"/>
    <row r="127" s="81" customFormat="1" x14ac:dyDescent="0.2"/>
    <row r="128" s="81" customFormat="1" x14ac:dyDescent="0.2"/>
    <row r="129" s="81" customFormat="1" x14ac:dyDescent="0.2"/>
    <row r="130" s="81" customFormat="1" x14ac:dyDescent="0.2"/>
    <row r="131" s="81" customFormat="1" x14ac:dyDescent="0.2"/>
    <row r="132" s="81" customFormat="1" x14ac:dyDescent="0.2"/>
    <row r="133" s="81" customFormat="1" x14ac:dyDescent="0.2"/>
    <row r="134" s="81" customFormat="1" x14ac:dyDescent="0.2"/>
    <row r="135" s="81" customFormat="1" x14ac:dyDescent="0.2"/>
    <row r="136" s="81" customFormat="1" x14ac:dyDescent="0.2"/>
    <row r="137" s="81" customFormat="1" x14ac:dyDescent="0.2"/>
    <row r="138" s="81" customFormat="1" x14ac:dyDescent="0.2"/>
    <row r="139" s="81" customFormat="1" x14ac:dyDescent="0.2"/>
    <row r="140" s="81" customFormat="1" x14ac:dyDescent="0.2"/>
    <row r="141" s="81" customFormat="1" x14ac:dyDescent="0.2"/>
    <row r="142" s="81" customFormat="1" x14ac:dyDescent="0.2"/>
    <row r="143" s="81" customFormat="1" x14ac:dyDescent="0.2"/>
    <row r="144" s="81" customFormat="1" x14ac:dyDescent="0.2"/>
    <row r="145" s="81" customFormat="1" x14ac:dyDescent="0.2"/>
    <row r="146" s="81" customFormat="1" x14ac:dyDescent="0.2"/>
    <row r="147" s="81" customFormat="1" x14ac:dyDescent="0.2"/>
    <row r="148" s="81" customFormat="1" x14ac:dyDescent="0.2"/>
    <row r="149" s="81" customFormat="1" x14ac:dyDescent="0.2"/>
    <row r="150" s="81" customFormat="1" x14ac:dyDescent="0.2"/>
    <row r="151" s="81" customFormat="1" x14ac:dyDescent="0.2"/>
    <row r="152" s="81" customFormat="1" x14ac:dyDescent="0.2"/>
    <row r="153" s="81" customFormat="1" x14ac:dyDescent="0.2"/>
    <row r="154" s="81" customFormat="1" x14ac:dyDescent="0.2"/>
    <row r="155" s="81" customFormat="1" x14ac:dyDescent="0.2"/>
    <row r="156" s="81" customFormat="1" x14ac:dyDescent="0.2"/>
    <row r="157" s="81" customFormat="1" x14ac:dyDescent="0.2"/>
    <row r="158" s="81" customFormat="1" x14ac:dyDescent="0.2"/>
    <row r="159" s="81" customFormat="1" x14ac:dyDescent="0.2"/>
    <row r="160" s="81" customFormat="1" x14ac:dyDescent="0.2"/>
    <row r="161" s="81" customFormat="1" x14ac:dyDescent="0.2"/>
    <row r="162" s="81" customFormat="1" x14ac:dyDescent="0.2"/>
    <row r="163" s="81" customFormat="1" x14ac:dyDescent="0.2"/>
    <row r="164" s="81" customFormat="1" x14ac:dyDescent="0.2"/>
    <row r="165" s="81" customFormat="1" x14ac:dyDescent="0.2"/>
    <row r="166" s="81" customFormat="1" x14ac:dyDescent="0.2"/>
    <row r="167" s="81" customFormat="1" x14ac:dyDescent="0.2"/>
    <row r="168" s="81" customFormat="1" x14ac:dyDescent="0.2"/>
    <row r="169" s="81" customFormat="1" x14ac:dyDescent="0.2"/>
    <row r="170" s="81" customFormat="1" x14ac:dyDescent="0.2"/>
    <row r="171" s="81" customFormat="1" x14ac:dyDescent="0.2"/>
    <row r="172" s="81" customFormat="1" x14ac:dyDescent="0.2"/>
    <row r="173" s="81" customFormat="1" x14ac:dyDescent="0.2"/>
    <row r="174" s="81" customFormat="1" x14ac:dyDescent="0.2"/>
    <row r="175" s="81" customFormat="1" x14ac:dyDescent="0.2"/>
    <row r="176" s="81" customFormat="1" x14ac:dyDescent="0.2"/>
    <row r="177" s="81" customFormat="1" x14ac:dyDescent="0.2"/>
    <row r="178" s="81" customFormat="1" x14ac:dyDescent="0.2"/>
    <row r="179" s="81" customFormat="1" x14ac:dyDescent="0.2"/>
    <row r="180" s="81" customFormat="1" x14ac:dyDescent="0.2"/>
    <row r="181" s="81" customFormat="1" x14ac:dyDescent="0.2"/>
    <row r="182" s="81" customFormat="1" x14ac:dyDescent="0.2"/>
  </sheetData>
  <sheetProtection selectLockedCells="1"/>
  <mergeCells count="8">
    <mergeCell ref="G6:I6"/>
    <mergeCell ref="B20:I20"/>
    <mergeCell ref="C30:C31"/>
    <mergeCell ref="D30:E30"/>
    <mergeCell ref="F30:G30"/>
    <mergeCell ref="C27:I27"/>
    <mergeCell ref="H30:H31"/>
    <mergeCell ref="I30:I31"/>
  </mergeCells>
  <phoneticPr fontId="3" type="noConversion"/>
  <pageMargins left="0.86614173228346458" right="0.19685039370078741" top="0.43307086614173229" bottom="0.51181102362204722" header="0.23622047244094491" footer="0.43307086614173229"/>
  <pageSetup paperSize="9" scale="99" orientation="portrait" r:id="rId1"/>
  <headerFooter alignWithMargins="0">
    <oddFooter>&amp;LF 487.15/Ed.06_F04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132"/>
  <sheetViews>
    <sheetView showGridLines="0" topLeftCell="A22" zoomScaleNormal="100" workbookViewId="0">
      <selection activeCell="B48" sqref="B48:F48"/>
    </sheetView>
  </sheetViews>
  <sheetFormatPr defaultColWidth="9.140625" defaultRowHeight="12.75" x14ac:dyDescent="0.2"/>
  <cols>
    <col min="1" max="1" width="7.140625" style="103" customWidth="1"/>
    <col min="2" max="2" width="10.140625" style="103" customWidth="1"/>
    <col min="3" max="3" width="5.5703125" style="103" customWidth="1"/>
    <col min="4" max="4" width="6.42578125" style="103" customWidth="1"/>
    <col min="5" max="12" width="7.7109375" style="103" customWidth="1"/>
    <col min="13" max="31" width="9.140625" style="131"/>
    <col min="32" max="16384" width="9.140625" style="103"/>
  </cols>
  <sheetData>
    <row r="1" spans="1:31" s="62" customFormat="1" ht="21.6" customHeight="1" x14ac:dyDescent="0.25">
      <c r="B1" s="61" t="s">
        <v>69</v>
      </c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s="62" customFormat="1" ht="18.600000000000001" customHeight="1" x14ac:dyDescent="0.25">
      <c r="B2" s="61" t="s">
        <v>79</v>
      </c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s="62" customFormat="1" ht="10.35" customHeight="1" x14ac:dyDescent="0.25">
      <c r="B3" s="61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1" x14ac:dyDescent="0.2">
      <c r="H4" s="377" t="s">
        <v>44</v>
      </c>
      <c r="I4" s="377"/>
      <c r="J4" s="377"/>
      <c r="K4" s="377"/>
      <c r="L4" s="377"/>
    </row>
    <row r="5" spans="1:31" x14ac:dyDescent="0.2">
      <c r="H5" s="386" t="s">
        <v>76</v>
      </c>
      <c r="I5" s="386"/>
      <c r="J5" s="386"/>
      <c r="K5" s="386"/>
      <c r="L5" s="386"/>
    </row>
    <row r="6" spans="1:31" x14ac:dyDescent="0.2">
      <c r="H6" s="252"/>
      <c r="I6" s="252"/>
      <c r="J6" s="252"/>
      <c r="K6" s="252"/>
      <c r="L6" s="252"/>
    </row>
    <row r="7" spans="1:31" s="63" customFormat="1" ht="15" x14ac:dyDescent="0.25">
      <c r="A7" s="63" t="s">
        <v>46</v>
      </c>
      <c r="C7" s="354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</row>
    <row r="8" spans="1:31" s="63" customFormat="1" ht="15" x14ac:dyDescent="0.25">
      <c r="A8" s="63" t="s">
        <v>96</v>
      </c>
      <c r="C8" s="354"/>
      <c r="D8" s="90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</row>
    <row r="9" spans="1:31" s="63" customFormat="1" ht="15" x14ac:dyDescent="0.25">
      <c r="A9" s="66" t="s">
        <v>97</v>
      </c>
      <c r="C9" s="354"/>
      <c r="D9" s="101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</row>
    <row r="10" spans="1:31" s="63" customFormat="1" ht="14.25" x14ac:dyDescent="0.2">
      <c r="B10" s="66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</row>
    <row r="11" spans="1:31" x14ac:dyDescent="0.2">
      <c r="D11" s="132"/>
    </row>
    <row r="12" spans="1:31" ht="15.75" x14ac:dyDescent="0.25">
      <c r="F12" s="133" t="s">
        <v>16</v>
      </c>
    </row>
    <row r="14" spans="1:31" ht="15" customHeight="1" x14ac:dyDescent="0.2">
      <c r="B14" s="384" t="str">
        <f>Pagina1!C27</f>
        <v>Valabil începând cu anul I universitar 2025 - 2026</v>
      </c>
      <c r="C14" s="385"/>
      <c r="D14" s="385"/>
      <c r="E14" s="385"/>
      <c r="F14" s="385"/>
      <c r="G14" s="385"/>
      <c r="H14" s="385"/>
      <c r="I14" s="385"/>
      <c r="J14" s="385"/>
    </row>
    <row r="15" spans="1:31" ht="15" x14ac:dyDescent="0.25">
      <c r="E15" s="67"/>
      <c r="G15" s="134"/>
      <c r="H15" s="395"/>
      <c r="I15" s="395"/>
    </row>
    <row r="17" spans="4:31" ht="18.600000000000001" customHeight="1" x14ac:dyDescent="0.25">
      <c r="D17" s="387" t="s">
        <v>57</v>
      </c>
      <c r="E17" s="387"/>
      <c r="F17" s="387"/>
      <c r="G17" s="387"/>
      <c r="H17" s="387"/>
      <c r="I17" s="387"/>
      <c r="J17" s="387"/>
    </row>
    <row r="18" spans="4:31" ht="13.5" thickBot="1" x14ac:dyDescent="0.25"/>
    <row r="19" spans="4:31" s="112" customFormat="1" ht="13.5" thickBot="1" x14ac:dyDescent="0.25">
      <c r="D19" s="398" t="s">
        <v>60</v>
      </c>
      <c r="E19" s="399"/>
      <c r="F19" s="399"/>
      <c r="G19" s="399"/>
      <c r="H19" s="399"/>
      <c r="I19" s="399"/>
      <c r="J19" s="399"/>
      <c r="K19" s="400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</row>
    <row r="20" spans="4:31" s="112" customFormat="1" ht="13.5" thickBot="1" x14ac:dyDescent="0.25">
      <c r="D20" s="273" t="s">
        <v>47</v>
      </c>
      <c r="E20" s="382" t="s">
        <v>83</v>
      </c>
      <c r="F20" s="383"/>
      <c r="G20" s="382" t="s">
        <v>5</v>
      </c>
      <c r="H20" s="383"/>
      <c r="I20" s="390" t="s">
        <v>4</v>
      </c>
      <c r="J20" s="391"/>
      <c r="K20" s="273" t="s">
        <v>58</v>
      </c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</row>
    <row r="21" spans="4:31" x14ac:dyDescent="0.2">
      <c r="D21" s="138" t="s">
        <v>48</v>
      </c>
      <c r="E21" s="380"/>
      <c r="F21" s="381"/>
      <c r="G21" s="380"/>
      <c r="H21" s="381"/>
      <c r="I21" s="392"/>
      <c r="J21" s="393"/>
      <c r="K21" s="261">
        <f>E21+G21+I21</f>
        <v>0</v>
      </c>
    </row>
    <row r="22" spans="4:31" ht="13.5" thickBot="1" x14ac:dyDescent="0.25">
      <c r="D22" s="259" t="s">
        <v>49</v>
      </c>
      <c r="E22" s="396"/>
      <c r="F22" s="397"/>
      <c r="G22" s="396"/>
      <c r="H22" s="397"/>
      <c r="I22" s="388"/>
      <c r="J22" s="389"/>
      <c r="K22" s="262">
        <f>E22+G22+I22</f>
        <v>0</v>
      </c>
    </row>
    <row r="23" spans="4:31" ht="13.5" thickBot="1" x14ac:dyDescent="0.25">
      <c r="D23" s="260" t="s">
        <v>58</v>
      </c>
      <c r="E23" s="378">
        <f>E21+E22</f>
        <v>0</v>
      </c>
      <c r="F23" s="379"/>
      <c r="G23" s="378">
        <f>G21+G22</f>
        <v>0</v>
      </c>
      <c r="H23" s="379"/>
      <c r="I23" s="378">
        <f>I21+I22</f>
        <v>0</v>
      </c>
      <c r="J23" s="379"/>
      <c r="K23" s="263">
        <f>K21+K22</f>
        <v>0</v>
      </c>
    </row>
    <row r="24" spans="4:31" ht="13.5" thickBot="1" x14ac:dyDescent="0.25">
      <c r="D24" s="136" t="s">
        <v>59</v>
      </c>
      <c r="E24" s="375" t="e">
        <f>E23/K23</f>
        <v>#DIV/0!</v>
      </c>
      <c r="F24" s="376"/>
      <c r="G24" s="375" t="e">
        <f>G23/K23</f>
        <v>#DIV/0!</v>
      </c>
      <c r="H24" s="376"/>
      <c r="I24" s="375" t="e">
        <f>I23/K23</f>
        <v>#DIV/0!</v>
      </c>
      <c r="J24" s="376"/>
      <c r="K24" s="264" t="e">
        <f>K23/K23</f>
        <v>#DIV/0!</v>
      </c>
    </row>
    <row r="26" spans="4:31" ht="13.5" thickBot="1" x14ac:dyDescent="0.25"/>
    <row r="27" spans="4:31" ht="13.5" thickBot="1" x14ac:dyDescent="0.25">
      <c r="E27" s="398" t="s">
        <v>61</v>
      </c>
      <c r="F27" s="399"/>
      <c r="G27" s="399"/>
      <c r="H27" s="399"/>
      <c r="I27" s="402" t="s">
        <v>103</v>
      </c>
    </row>
    <row r="28" spans="4:31" ht="13.5" thickBot="1" x14ac:dyDescent="0.25">
      <c r="E28" s="136" t="s">
        <v>47</v>
      </c>
      <c r="F28" s="130" t="s">
        <v>101</v>
      </c>
      <c r="G28" s="140" t="s">
        <v>102</v>
      </c>
      <c r="H28" s="137" t="s">
        <v>58</v>
      </c>
      <c r="I28" s="403"/>
    </row>
    <row r="29" spans="4:31" x14ac:dyDescent="0.2">
      <c r="E29" s="138" t="s">
        <v>48</v>
      </c>
      <c r="F29" s="320"/>
      <c r="G29" s="321"/>
      <c r="H29" s="322">
        <f>F29+G29</f>
        <v>0</v>
      </c>
      <c r="I29" s="323"/>
      <c r="J29" s="324"/>
    </row>
    <row r="30" spans="4:31" ht="13.5" thickBot="1" x14ac:dyDescent="0.25">
      <c r="E30" s="139" t="s">
        <v>49</v>
      </c>
      <c r="F30" s="320"/>
      <c r="G30" s="320"/>
      <c r="H30" s="322">
        <f>F30+G30</f>
        <v>0</v>
      </c>
      <c r="I30" s="323"/>
      <c r="J30" s="324"/>
    </row>
    <row r="31" spans="4:31" ht="13.5" thickBot="1" x14ac:dyDescent="0.25">
      <c r="E31" s="141" t="s">
        <v>58</v>
      </c>
      <c r="F31" s="325">
        <f>F29+F30</f>
        <v>0</v>
      </c>
      <c r="G31" s="326">
        <f>G29+G30</f>
        <v>0</v>
      </c>
      <c r="H31" s="327">
        <f>H29+H30</f>
        <v>0</v>
      </c>
      <c r="I31" s="328"/>
      <c r="J31" s="324"/>
    </row>
    <row r="32" spans="4:31" s="112" customFormat="1" ht="13.5" thickBot="1" x14ac:dyDescent="0.25">
      <c r="E32" s="136" t="s">
        <v>59</v>
      </c>
      <c r="F32" s="329" t="e">
        <f>F31/H31</f>
        <v>#DIV/0!</v>
      </c>
      <c r="G32" s="330" t="e">
        <f>G31/H31</f>
        <v>#DIV/0!</v>
      </c>
      <c r="H32" s="331" t="e">
        <f>F32+G32</f>
        <v>#DIV/0!</v>
      </c>
      <c r="I32" s="332"/>
      <c r="J32" s="333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</row>
    <row r="34" spans="2:12" ht="13.5" thickBot="1" x14ac:dyDescent="0.25"/>
    <row r="35" spans="2:12" ht="13.5" thickBot="1" x14ac:dyDescent="0.25">
      <c r="B35" s="142"/>
      <c r="C35" s="3"/>
      <c r="I35" s="334" t="s">
        <v>47</v>
      </c>
      <c r="J35" s="335" t="s">
        <v>12</v>
      </c>
      <c r="K35" s="336" t="s">
        <v>13</v>
      </c>
      <c r="L35" s="337" t="s">
        <v>58</v>
      </c>
    </row>
    <row r="36" spans="2:12" x14ac:dyDescent="0.2">
      <c r="B36" s="105" t="s">
        <v>83</v>
      </c>
      <c r="C36" s="26" t="s">
        <v>98</v>
      </c>
      <c r="D36" s="26"/>
      <c r="E36" s="26"/>
      <c r="F36" s="26"/>
      <c r="G36" s="26"/>
      <c r="I36" s="338" t="s">
        <v>48</v>
      </c>
      <c r="J36" s="339"/>
      <c r="K36" s="340"/>
      <c r="L36" s="341">
        <f>J36+K36</f>
        <v>0</v>
      </c>
    </row>
    <row r="37" spans="2:12" ht="13.5" thickBot="1" x14ac:dyDescent="0.25">
      <c r="B37" s="105" t="s">
        <v>5</v>
      </c>
      <c r="C37" s="26" t="s">
        <v>99</v>
      </c>
      <c r="D37" s="26"/>
      <c r="E37" s="26"/>
      <c r="F37" s="26"/>
      <c r="G37" s="26"/>
      <c r="I37" s="342" t="s">
        <v>49</v>
      </c>
      <c r="J37" s="343"/>
      <c r="K37" s="344"/>
      <c r="L37" s="341">
        <f>J37+K37</f>
        <v>0</v>
      </c>
    </row>
    <row r="38" spans="2:12" ht="13.5" thickBot="1" x14ac:dyDescent="0.25">
      <c r="B38" s="105" t="s">
        <v>4</v>
      </c>
      <c r="C38" s="26" t="s">
        <v>100</v>
      </c>
      <c r="F38" s="26"/>
      <c r="G38" s="26"/>
      <c r="I38" s="345" t="s">
        <v>58</v>
      </c>
      <c r="J38" s="346">
        <f>J36+J37</f>
        <v>0</v>
      </c>
      <c r="K38" s="347">
        <f>K36+K37</f>
        <v>0</v>
      </c>
      <c r="L38" s="348">
        <f>J38+K38</f>
        <v>0</v>
      </c>
    </row>
    <row r="39" spans="2:12" x14ac:dyDescent="0.2">
      <c r="B39" s="142"/>
      <c r="C39" s="106"/>
      <c r="D39" s="106"/>
      <c r="E39" s="106"/>
      <c r="F39" s="26"/>
      <c r="G39" s="26"/>
      <c r="I39" s="349"/>
      <c r="J39" s="350"/>
      <c r="K39" s="350"/>
      <c r="L39" s="351"/>
    </row>
    <row r="40" spans="2:12" x14ac:dyDescent="0.2">
      <c r="B40" s="142"/>
      <c r="C40" s="26"/>
    </row>
    <row r="41" spans="2:12" x14ac:dyDescent="0.2">
      <c r="B41" s="105" t="s">
        <v>101</v>
      </c>
      <c r="C41" s="26" t="s">
        <v>104</v>
      </c>
    </row>
    <row r="42" spans="2:12" x14ac:dyDescent="0.2">
      <c r="B42" s="105" t="s">
        <v>102</v>
      </c>
      <c r="C42" s="26" t="s">
        <v>105</v>
      </c>
      <c r="I42" s="143" t="s">
        <v>12</v>
      </c>
      <c r="J42" s="107" t="s">
        <v>62</v>
      </c>
    </row>
    <row r="43" spans="2:12" x14ac:dyDescent="0.2">
      <c r="B43" s="105" t="s">
        <v>103</v>
      </c>
      <c r="C43" s="26" t="s">
        <v>106</v>
      </c>
      <c r="I43" s="143" t="s">
        <v>13</v>
      </c>
      <c r="J43" s="107" t="s">
        <v>63</v>
      </c>
    </row>
    <row r="45" spans="2:12" x14ac:dyDescent="0.2">
      <c r="I45" s="144"/>
    </row>
    <row r="46" spans="2:12" ht="14.25" x14ac:dyDescent="0.2">
      <c r="B46" s="404" t="s">
        <v>107</v>
      </c>
      <c r="C46" s="405"/>
      <c r="D46" s="405"/>
      <c r="E46" s="405"/>
      <c r="F46" s="405"/>
      <c r="G46" s="144"/>
    </row>
    <row r="47" spans="2:12" x14ac:dyDescent="0.2">
      <c r="B47" s="406" t="s">
        <v>71</v>
      </c>
      <c r="C47" s="406"/>
      <c r="D47" s="406"/>
      <c r="E47" s="406"/>
      <c r="F47" s="406"/>
      <c r="G47" s="144"/>
    </row>
    <row r="48" spans="2:12" x14ac:dyDescent="0.2">
      <c r="B48" s="406" t="s">
        <v>120</v>
      </c>
      <c r="C48" s="406"/>
      <c r="D48" s="406"/>
      <c r="E48" s="406"/>
      <c r="F48" s="406"/>
      <c r="G48" s="144"/>
    </row>
    <row r="49" spans="1:25" ht="15" x14ac:dyDescent="0.25">
      <c r="B49" s="407" t="s">
        <v>64</v>
      </c>
      <c r="C49" s="407"/>
      <c r="D49" s="407"/>
      <c r="E49" s="407"/>
      <c r="F49" s="407"/>
      <c r="G49" s="145">
        <f>G46+G47+G48</f>
        <v>0</v>
      </c>
    </row>
    <row r="50" spans="1:25" ht="7.5" customHeight="1" x14ac:dyDescent="0.2">
      <c r="B50" s="146"/>
    </row>
    <row r="51" spans="1:25" ht="15" x14ac:dyDescent="0.25">
      <c r="B51" s="401" t="s">
        <v>82</v>
      </c>
      <c r="C51" s="401"/>
      <c r="D51" s="401"/>
      <c r="E51" s="401"/>
      <c r="F51" s="401"/>
      <c r="G51" s="147" t="e">
        <f>K38/J38</f>
        <v>#DIV/0!</v>
      </c>
      <c r="K51" s="148"/>
    </row>
    <row r="52" spans="1:25" ht="15" x14ac:dyDescent="0.25">
      <c r="B52" s="394" t="s">
        <v>85</v>
      </c>
      <c r="C52" s="394"/>
      <c r="D52" s="394"/>
      <c r="E52" s="394"/>
      <c r="F52" s="394"/>
      <c r="G52" s="247" t="s">
        <v>115</v>
      </c>
      <c r="K52" s="148"/>
    </row>
    <row r="53" spans="1:25" ht="15" x14ac:dyDescent="0.25">
      <c r="B53" s="129"/>
      <c r="C53" s="129"/>
      <c r="D53" s="129"/>
      <c r="E53" s="129"/>
      <c r="F53" s="129"/>
      <c r="G53" s="147"/>
      <c r="K53" s="148"/>
    </row>
    <row r="54" spans="1:25" ht="15" x14ac:dyDescent="0.25">
      <c r="B54" s="129"/>
      <c r="C54" s="129"/>
      <c r="D54" s="129"/>
      <c r="E54" s="129"/>
      <c r="F54" s="129"/>
      <c r="G54" s="147"/>
      <c r="K54" s="149"/>
    </row>
    <row r="55" spans="1:25" x14ac:dyDescent="0.2">
      <c r="B55" s="74" t="s">
        <v>45</v>
      </c>
      <c r="C55" s="75"/>
      <c r="D55" s="76"/>
      <c r="E55" s="75"/>
      <c r="F55" s="75" t="s">
        <v>74</v>
      </c>
      <c r="G55" s="75"/>
      <c r="H55" s="75"/>
      <c r="J55" s="74" t="s">
        <v>70</v>
      </c>
      <c r="K55" s="108"/>
      <c r="L55" s="108"/>
    </row>
    <row r="56" spans="1:25" s="76" customFormat="1" ht="12" x14ac:dyDescent="0.2">
      <c r="A56" s="107"/>
      <c r="C56" s="75"/>
      <c r="D56" s="77"/>
      <c r="J56" s="117"/>
      <c r="M56" s="85"/>
      <c r="N56" s="84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</row>
    <row r="57" spans="1:25" s="76" customFormat="1" x14ac:dyDescent="0.2">
      <c r="A57" s="107"/>
      <c r="B57" s="122"/>
      <c r="C57" s="122"/>
      <c r="D57" s="122"/>
      <c r="E57" s="122"/>
      <c r="F57" s="122"/>
      <c r="G57" s="122"/>
      <c r="J57" s="115"/>
      <c r="K57" s="108"/>
      <c r="L57" s="108"/>
      <c r="M57" s="86"/>
      <c r="N57" s="84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</row>
    <row r="58" spans="1:25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1:25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  <row r="60" spans="1:25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</row>
    <row r="61" spans="1:25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</row>
    <row r="62" spans="1:25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</row>
    <row r="63" spans="1:25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</row>
    <row r="64" spans="1:25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</row>
    <row r="65" spans="1:12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</row>
    <row r="66" spans="1:12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</row>
    <row r="67" spans="1:12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</row>
    <row r="68" spans="1:12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</row>
    <row r="69" spans="1:12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</row>
    <row r="70" spans="1:12" x14ac:dyDescent="0.2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</row>
    <row r="71" spans="1:12" x14ac:dyDescent="0.2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</row>
    <row r="72" spans="1:12" x14ac:dyDescent="0.2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</row>
    <row r="73" spans="1:12" x14ac:dyDescent="0.2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</row>
    <row r="74" spans="1:12" x14ac:dyDescent="0.2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</row>
    <row r="75" spans="1:12" x14ac:dyDescent="0.2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</row>
    <row r="76" spans="1:12" x14ac:dyDescent="0.2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</row>
    <row r="77" spans="1:12" x14ac:dyDescent="0.2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</row>
    <row r="78" spans="1:12" x14ac:dyDescent="0.2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</row>
    <row r="79" spans="1:12" x14ac:dyDescent="0.2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</row>
    <row r="80" spans="1:12" x14ac:dyDescent="0.2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</row>
    <row r="81" spans="1:12" x14ac:dyDescent="0.2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</row>
    <row r="82" spans="1:12" x14ac:dyDescent="0.2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</row>
    <row r="83" spans="1:12" x14ac:dyDescent="0.2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</row>
    <row r="84" spans="1:12" x14ac:dyDescent="0.2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</row>
    <row r="85" spans="1:12" x14ac:dyDescent="0.2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</row>
    <row r="86" spans="1:12" x14ac:dyDescent="0.2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</row>
    <row r="87" spans="1:12" x14ac:dyDescent="0.2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</row>
    <row r="88" spans="1:12" x14ac:dyDescent="0.2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</row>
    <row r="89" spans="1:12" x14ac:dyDescent="0.2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</row>
    <row r="90" spans="1:12" x14ac:dyDescent="0.2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</row>
    <row r="91" spans="1:12" x14ac:dyDescent="0.2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</row>
    <row r="92" spans="1:12" x14ac:dyDescent="0.2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</row>
    <row r="93" spans="1:12" x14ac:dyDescent="0.2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</row>
    <row r="94" spans="1:12" x14ac:dyDescent="0.2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</row>
    <row r="95" spans="1:12" x14ac:dyDescent="0.2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</row>
    <row r="96" spans="1:12" x14ac:dyDescent="0.2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</row>
    <row r="97" spans="1:12" x14ac:dyDescent="0.2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</row>
    <row r="98" spans="1:12" s="131" customFormat="1" x14ac:dyDescent="0.2"/>
    <row r="99" spans="1:12" s="131" customFormat="1" x14ac:dyDescent="0.2"/>
    <row r="100" spans="1:12" s="131" customFormat="1" x14ac:dyDescent="0.2"/>
    <row r="101" spans="1:12" s="131" customFormat="1" x14ac:dyDescent="0.2"/>
    <row r="102" spans="1:12" s="131" customFormat="1" x14ac:dyDescent="0.2"/>
    <row r="103" spans="1:12" s="131" customFormat="1" x14ac:dyDescent="0.2"/>
    <row r="104" spans="1:12" s="131" customFormat="1" x14ac:dyDescent="0.2"/>
    <row r="105" spans="1:12" s="131" customFormat="1" x14ac:dyDescent="0.2"/>
    <row r="106" spans="1:12" s="131" customFormat="1" x14ac:dyDescent="0.2"/>
    <row r="107" spans="1:12" s="131" customFormat="1" x14ac:dyDescent="0.2"/>
    <row r="108" spans="1:12" s="131" customFormat="1" x14ac:dyDescent="0.2"/>
    <row r="109" spans="1:12" s="131" customFormat="1" x14ac:dyDescent="0.2"/>
    <row r="110" spans="1:12" s="131" customFormat="1" x14ac:dyDescent="0.2"/>
    <row r="111" spans="1:12" s="131" customFormat="1" x14ac:dyDescent="0.2"/>
    <row r="112" spans="1:12" s="131" customFormat="1" x14ac:dyDescent="0.2"/>
    <row r="113" s="131" customFormat="1" x14ac:dyDescent="0.2"/>
    <row r="114" s="131" customFormat="1" x14ac:dyDescent="0.2"/>
    <row r="115" s="131" customFormat="1" x14ac:dyDescent="0.2"/>
    <row r="116" s="131" customFormat="1" x14ac:dyDescent="0.2"/>
    <row r="117" s="131" customFormat="1" x14ac:dyDescent="0.2"/>
    <row r="118" s="131" customFormat="1" x14ac:dyDescent="0.2"/>
    <row r="119" s="131" customFormat="1" x14ac:dyDescent="0.2"/>
    <row r="120" s="131" customFormat="1" x14ac:dyDescent="0.2"/>
    <row r="121" s="131" customFormat="1" x14ac:dyDescent="0.2"/>
    <row r="122" s="131" customFormat="1" x14ac:dyDescent="0.2"/>
    <row r="123" s="131" customFormat="1" x14ac:dyDescent="0.2"/>
    <row r="124" s="131" customFormat="1" x14ac:dyDescent="0.2"/>
    <row r="125" s="131" customFormat="1" x14ac:dyDescent="0.2"/>
    <row r="126" s="131" customFormat="1" x14ac:dyDescent="0.2"/>
    <row r="127" s="131" customFormat="1" x14ac:dyDescent="0.2"/>
    <row r="128" s="131" customFormat="1" x14ac:dyDescent="0.2"/>
    <row r="129" s="131" customFormat="1" x14ac:dyDescent="0.2"/>
    <row r="130" s="131" customFormat="1" x14ac:dyDescent="0.2"/>
    <row r="131" s="131" customFormat="1" x14ac:dyDescent="0.2"/>
    <row r="132" s="131" customFormat="1" x14ac:dyDescent="0.2"/>
  </sheetData>
  <sheetProtection selectLockedCells="1"/>
  <mergeCells count="29">
    <mergeCell ref="B52:F52"/>
    <mergeCell ref="E24:F24"/>
    <mergeCell ref="H15:I15"/>
    <mergeCell ref="G22:H22"/>
    <mergeCell ref="E20:F20"/>
    <mergeCell ref="G23:H23"/>
    <mergeCell ref="G24:H24"/>
    <mergeCell ref="E22:F22"/>
    <mergeCell ref="D19:K19"/>
    <mergeCell ref="B51:F51"/>
    <mergeCell ref="I27:I28"/>
    <mergeCell ref="E27:H27"/>
    <mergeCell ref="B46:F46"/>
    <mergeCell ref="B47:F47"/>
    <mergeCell ref="B49:F49"/>
    <mergeCell ref="B48:F48"/>
    <mergeCell ref="I24:J24"/>
    <mergeCell ref="H4:L4"/>
    <mergeCell ref="E23:F23"/>
    <mergeCell ref="G21:H21"/>
    <mergeCell ref="G20:H20"/>
    <mergeCell ref="B14:J14"/>
    <mergeCell ref="H5:L5"/>
    <mergeCell ref="D17:J17"/>
    <mergeCell ref="I22:J22"/>
    <mergeCell ref="I20:J20"/>
    <mergeCell ref="I21:J21"/>
    <mergeCell ref="E21:F21"/>
    <mergeCell ref="I23:J23"/>
  </mergeCells>
  <phoneticPr fontId="3" type="noConversion"/>
  <pageMargins left="0.59055118110236227" right="0.19685039370078741" top="0.43307086614173229" bottom="0.51181102362204722" header="0.23622047244094491" footer="0.43307086614173229"/>
  <pageSetup paperSize="9" orientation="portrait" r:id="rId1"/>
  <headerFooter alignWithMargins="0">
    <oddFooter>&amp;LF 487.15/Ed.06_F04</oddFooter>
  </headerFooter>
  <ignoredErrors>
    <ignoredError sqref="H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64"/>
  <sheetViews>
    <sheetView showGridLines="0" tabSelected="1" topLeftCell="A22" zoomScaleNormal="100" workbookViewId="0">
      <selection activeCell="N52" sqref="N52"/>
    </sheetView>
  </sheetViews>
  <sheetFormatPr defaultColWidth="9.140625" defaultRowHeight="11.25" x14ac:dyDescent="0.2"/>
  <cols>
    <col min="1" max="1" width="9.140625" style="150"/>
    <col min="2" max="2" width="3.140625" style="42" customWidth="1"/>
    <col min="3" max="3" width="4.5703125" style="42" customWidth="1"/>
    <col min="4" max="4" width="39.140625" style="42" customWidth="1"/>
    <col min="5" max="5" width="16.140625" style="42" customWidth="1"/>
    <col min="6" max="6" width="4.140625" style="42" customWidth="1"/>
    <col min="7" max="7" width="5.42578125" style="42" customWidth="1"/>
    <col min="8" max="12" width="3.5703125" style="42" customWidth="1"/>
    <col min="13" max="14" width="4.140625" style="42" customWidth="1"/>
    <col min="15" max="15" width="4.85546875" style="42" customWidth="1"/>
    <col min="16" max="16" width="4.5703125" style="42" customWidth="1"/>
    <col min="17" max="17" width="9.140625" style="42"/>
    <col min="18" max="18" width="4.42578125" style="151" customWidth="1"/>
    <col min="19" max="29" width="4.140625" style="151" customWidth="1"/>
    <col min="30" max="30" width="4.5703125" style="151" customWidth="1"/>
    <col min="31" max="37" width="3.85546875" style="151" customWidth="1"/>
    <col min="38" max="49" width="9.140625" style="151"/>
    <col min="50" max="16384" width="9.140625" style="42"/>
  </cols>
  <sheetData>
    <row r="1" spans="1:49" s="150" customFormat="1" x14ac:dyDescent="0.2">
      <c r="Q1" s="42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</row>
    <row r="2" spans="1:49" s="119" customFormat="1" ht="15" x14ac:dyDescent="0.2">
      <c r="A2" s="152"/>
      <c r="B2" s="153" t="s">
        <v>69</v>
      </c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</row>
    <row r="3" spans="1:49" s="119" customFormat="1" ht="15" x14ac:dyDescent="0.2">
      <c r="A3" s="152"/>
      <c r="B3" s="153" t="s">
        <v>75</v>
      </c>
      <c r="M3" s="119" t="s">
        <v>44</v>
      </c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</row>
    <row r="4" spans="1:49" s="119" customFormat="1" ht="15" x14ac:dyDescent="0.2">
      <c r="A4" s="152"/>
      <c r="B4" s="155" t="s">
        <v>121</v>
      </c>
      <c r="H4" s="415" t="s">
        <v>76</v>
      </c>
      <c r="I4" s="416"/>
      <c r="J4" s="416"/>
      <c r="K4" s="416"/>
      <c r="L4" s="416"/>
      <c r="M4" s="416"/>
      <c r="N4" s="416"/>
      <c r="O4" s="416"/>
      <c r="P4" s="416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</row>
    <row r="5" spans="1:49" s="119" customFormat="1" ht="32.1" customHeight="1" x14ac:dyDescent="0.2">
      <c r="A5" s="152"/>
      <c r="B5" s="155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</row>
    <row r="6" spans="1:49" s="119" customFormat="1" ht="15" x14ac:dyDescent="0.2">
      <c r="A6" s="152"/>
      <c r="B6" s="155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</row>
    <row r="7" spans="1:49" ht="15.75" x14ac:dyDescent="0.2">
      <c r="B7" s="417" t="s">
        <v>16</v>
      </c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49" ht="12.75" x14ac:dyDescent="0.2">
      <c r="B8" s="156" t="str">
        <f>CONCATENATE(Pagina1!B9,Pagina1!D9)</f>
        <v xml:space="preserve">Domeniul: </v>
      </c>
    </row>
    <row r="9" spans="1:49" ht="14.25" x14ac:dyDescent="0.2">
      <c r="B9" s="157" t="s">
        <v>94</v>
      </c>
      <c r="C9" s="158"/>
    </row>
    <row r="10" spans="1:49" ht="40.35" customHeight="1" x14ac:dyDescent="0.2">
      <c r="B10" s="159"/>
    </row>
    <row r="11" spans="1:49" s="161" customFormat="1" ht="15.75" x14ac:dyDescent="0.2">
      <c r="A11" s="160"/>
      <c r="B11" s="417" t="s">
        <v>25</v>
      </c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</row>
    <row r="12" spans="1:49" ht="13.5" thickBot="1" x14ac:dyDescent="0.25">
      <c r="C12" s="163"/>
      <c r="E12" s="164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</row>
    <row r="13" spans="1:49" ht="13.5" customHeight="1" thickBot="1" x14ac:dyDescent="0.25">
      <c r="B13" s="421" t="s">
        <v>17</v>
      </c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3"/>
    </row>
    <row r="14" spans="1:49" s="166" customFormat="1" ht="15" customHeight="1" x14ac:dyDescent="0.2">
      <c r="A14" s="165"/>
      <c r="B14" s="450" t="s">
        <v>0</v>
      </c>
      <c r="C14" s="425" t="s">
        <v>26</v>
      </c>
      <c r="D14" s="425" t="s">
        <v>1</v>
      </c>
      <c r="E14" s="425" t="s">
        <v>3</v>
      </c>
      <c r="F14" s="425" t="s">
        <v>2</v>
      </c>
      <c r="G14" s="425" t="s">
        <v>108</v>
      </c>
      <c r="H14" s="428" t="s">
        <v>9</v>
      </c>
      <c r="I14" s="450" t="s">
        <v>14</v>
      </c>
      <c r="J14" s="425"/>
      <c r="K14" s="425"/>
      <c r="L14" s="426"/>
      <c r="M14" s="424" t="s">
        <v>15</v>
      </c>
      <c r="N14" s="425"/>
      <c r="O14" s="425"/>
      <c r="P14" s="426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</row>
    <row r="15" spans="1:49" s="166" customFormat="1" ht="13.5" customHeight="1" thickBot="1" x14ac:dyDescent="0.25">
      <c r="A15" s="165"/>
      <c r="B15" s="451"/>
      <c r="C15" s="427"/>
      <c r="D15" s="427"/>
      <c r="E15" s="427"/>
      <c r="F15" s="427"/>
      <c r="G15" s="427"/>
      <c r="H15" s="429"/>
      <c r="I15" s="168" t="s">
        <v>4</v>
      </c>
      <c r="J15" s="169" t="s">
        <v>5</v>
      </c>
      <c r="K15" s="169" t="s">
        <v>6</v>
      </c>
      <c r="L15" s="170" t="s">
        <v>7</v>
      </c>
      <c r="M15" s="171" t="s">
        <v>12</v>
      </c>
      <c r="N15" s="169" t="s">
        <v>13</v>
      </c>
      <c r="O15" s="169" t="s">
        <v>10</v>
      </c>
      <c r="P15" s="170" t="s">
        <v>11</v>
      </c>
      <c r="R15" s="167" t="s">
        <v>24</v>
      </c>
      <c r="S15" s="172" t="s">
        <v>4</v>
      </c>
      <c r="T15" s="172" t="s">
        <v>5</v>
      </c>
      <c r="U15" s="172" t="s">
        <v>6</v>
      </c>
      <c r="V15" s="172" t="s">
        <v>7</v>
      </c>
      <c r="W15" s="173"/>
      <c r="X15" s="174" t="s">
        <v>12</v>
      </c>
      <c r="Y15" s="174" t="s">
        <v>13</v>
      </c>
      <c r="Z15" s="174" t="s">
        <v>10</v>
      </c>
      <c r="AA15" s="175" t="s">
        <v>11</v>
      </c>
      <c r="AB15" s="173"/>
      <c r="AC15" s="167"/>
      <c r="AD15" s="167" t="s">
        <v>13</v>
      </c>
      <c r="AE15" s="167" t="s">
        <v>5</v>
      </c>
      <c r="AF15" s="167" t="s">
        <v>83</v>
      </c>
      <c r="AG15" s="167" t="s">
        <v>4</v>
      </c>
      <c r="AH15" s="167"/>
      <c r="AI15" s="167" t="s">
        <v>101</v>
      </c>
      <c r="AJ15" s="167" t="s">
        <v>102</v>
      </c>
      <c r="AK15" s="167" t="s">
        <v>103</v>
      </c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</row>
    <row r="16" spans="1:49" ht="15" customHeight="1" x14ac:dyDescent="0.2">
      <c r="B16" s="176">
        <v>1</v>
      </c>
      <c r="C16" s="177"/>
      <c r="D16" s="178"/>
      <c r="E16" s="179"/>
      <c r="F16" s="180"/>
      <c r="G16" s="181"/>
      <c r="H16" s="181"/>
      <c r="I16" s="182"/>
      <c r="J16" s="179"/>
      <c r="K16" s="179"/>
      <c r="L16" s="180"/>
      <c r="M16" s="183"/>
      <c r="N16" s="281"/>
      <c r="O16" s="278"/>
      <c r="P16" s="184"/>
      <c r="Q16" s="274">
        <f>G16*25-(O16+P16)</f>
        <v>0</v>
      </c>
      <c r="R16" s="151">
        <f t="shared" ref="R16:R21" si="0">IF(F16="DFA",0,G16)</f>
        <v>0</v>
      </c>
      <c r="S16" s="151">
        <f t="shared" ref="S16:S21" si="1">IF(F16="DFA",0,I16)</f>
        <v>0</v>
      </c>
      <c r="T16" s="151">
        <f t="shared" ref="T16:T21" si="2">IF(F16="DFA",0,J16)</f>
        <v>0</v>
      </c>
      <c r="U16" s="151">
        <f t="shared" ref="U16:V21" si="3">IF(F16="DFA",0,K16)</f>
        <v>0</v>
      </c>
      <c r="V16" s="151">
        <f t="shared" si="3"/>
        <v>0</v>
      </c>
      <c r="X16" s="151">
        <f t="shared" ref="X16:X21" si="4">IF($F16="dfa",0,M16)</f>
        <v>0</v>
      </c>
      <c r="Y16" s="151">
        <f t="shared" ref="Y16:AA21" si="5">IF($F16="DFA",0,N16)</f>
        <v>0</v>
      </c>
      <c r="Z16" s="151">
        <f t="shared" si="5"/>
        <v>0</v>
      </c>
      <c r="AA16" s="151">
        <f t="shared" si="5"/>
        <v>0</v>
      </c>
      <c r="AC16" s="151">
        <f t="shared" ref="AC16:AC21" si="6">IF(F16="DFA",0,1)</f>
        <v>1</v>
      </c>
      <c r="AD16" s="151">
        <f t="shared" ref="AD16:AD21" si="7">J16+K16+L16</f>
        <v>0</v>
      </c>
      <c r="AE16" s="151">
        <f t="shared" ref="AE16:AE21" si="8">$AC16*IF($C16="S",$O16,0)</f>
        <v>0</v>
      </c>
      <c r="AF16" s="151">
        <f t="shared" ref="AF16:AF21" si="9">$AC16*IF($C16="F",$O16,0)</f>
        <v>0</v>
      </c>
      <c r="AG16" s="151">
        <f t="shared" ref="AG16:AG21" si="10">$AC16*IF($C16="C",$O16,0)</f>
        <v>0</v>
      </c>
      <c r="AI16" s="151">
        <f t="shared" ref="AI16:AI21" si="11">IF(F16="DOB",O16,0)</f>
        <v>0</v>
      </c>
      <c r="AJ16" s="151">
        <f t="shared" ref="AJ16:AJ21" si="12">IF(F16="DOP",O16,0)</f>
        <v>0</v>
      </c>
      <c r="AK16" s="151">
        <f t="shared" ref="AK16:AK21" si="13">IF(F16="DFA",O16,0)</f>
        <v>0</v>
      </c>
    </row>
    <row r="17" spans="2:37" ht="15" customHeight="1" x14ac:dyDescent="0.2">
      <c r="B17" s="185">
        <v>2</v>
      </c>
      <c r="C17" s="186"/>
      <c r="D17" s="187"/>
      <c r="E17" s="188"/>
      <c r="F17" s="189"/>
      <c r="G17" s="190"/>
      <c r="H17" s="190"/>
      <c r="I17" s="191"/>
      <c r="J17" s="192"/>
      <c r="K17" s="192"/>
      <c r="L17" s="189"/>
      <c r="M17" s="193"/>
      <c r="N17" s="282"/>
      <c r="O17" s="279"/>
      <c r="P17" s="194"/>
      <c r="Q17" s="274">
        <f t="shared" ref="Q17:Q31" si="14">G17*25-(O17+P17)</f>
        <v>0</v>
      </c>
      <c r="R17" s="151">
        <f t="shared" si="0"/>
        <v>0</v>
      </c>
      <c r="S17" s="151">
        <f t="shared" si="1"/>
        <v>0</v>
      </c>
      <c r="T17" s="151">
        <f t="shared" si="2"/>
        <v>0</v>
      </c>
      <c r="U17" s="151">
        <f t="shared" si="3"/>
        <v>0</v>
      </c>
      <c r="V17" s="151">
        <f t="shared" si="3"/>
        <v>0</v>
      </c>
      <c r="X17" s="151">
        <f t="shared" si="4"/>
        <v>0</v>
      </c>
      <c r="Y17" s="151">
        <f t="shared" si="5"/>
        <v>0</v>
      </c>
      <c r="Z17" s="151">
        <f t="shared" si="5"/>
        <v>0</v>
      </c>
      <c r="AA17" s="151">
        <f t="shared" si="5"/>
        <v>0</v>
      </c>
      <c r="AC17" s="151">
        <f t="shared" si="6"/>
        <v>1</v>
      </c>
      <c r="AD17" s="151">
        <f t="shared" si="7"/>
        <v>0</v>
      </c>
      <c r="AE17" s="151">
        <f t="shared" si="8"/>
        <v>0</v>
      </c>
      <c r="AF17" s="151">
        <f t="shared" si="9"/>
        <v>0</v>
      </c>
      <c r="AG17" s="151">
        <f t="shared" si="10"/>
        <v>0</v>
      </c>
      <c r="AI17" s="151">
        <f t="shared" si="11"/>
        <v>0</v>
      </c>
      <c r="AJ17" s="151">
        <f t="shared" si="12"/>
        <v>0</v>
      </c>
      <c r="AK17" s="151">
        <f t="shared" si="13"/>
        <v>0</v>
      </c>
    </row>
    <row r="18" spans="2:37" ht="15" customHeight="1" x14ac:dyDescent="0.2">
      <c r="B18" s="185">
        <v>3</v>
      </c>
      <c r="C18" s="186"/>
      <c r="D18" s="195"/>
      <c r="E18" s="188"/>
      <c r="F18" s="189"/>
      <c r="G18" s="190"/>
      <c r="H18" s="190"/>
      <c r="I18" s="191"/>
      <c r="J18" s="192"/>
      <c r="K18" s="192"/>
      <c r="L18" s="189"/>
      <c r="M18" s="193"/>
      <c r="N18" s="282"/>
      <c r="O18" s="279"/>
      <c r="P18" s="194"/>
      <c r="Q18" s="274">
        <f t="shared" si="14"/>
        <v>0</v>
      </c>
      <c r="R18" s="151">
        <f t="shared" si="0"/>
        <v>0</v>
      </c>
      <c r="S18" s="151">
        <f t="shared" si="1"/>
        <v>0</v>
      </c>
      <c r="T18" s="151">
        <f t="shared" si="2"/>
        <v>0</v>
      </c>
      <c r="U18" s="151">
        <f t="shared" si="3"/>
        <v>0</v>
      </c>
      <c r="V18" s="151">
        <f t="shared" si="3"/>
        <v>0</v>
      </c>
      <c r="X18" s="151">
        <f t="shared" si="4"/>
        <v>0</v>
      </c>
      <c r="Y18" s="151">
        <f t="shared" si="5"/>
        <v>0</v>
      </c>
      <c r="Z18" s="151">
        <f t="shared" si="5"/>
        <v>0</v>
      </c>
      <c r="AA18" s="151">
        <f t="shared" si="5"/>
        <v>0</v>
      </c>
      <c r="AC18" s="151">
        <f t="shared" si="6"/>
        <v>1</v>
      </c>
      <c r="AD18" s="151">
        <f t="shared" si="7"/>
        <v>0</v>
      </c>
      <c r="AE18" s="151">
        <f t="shared" si="8"/>
        <v>0</v>
      </c>
      <c r="AF18" s="151">
        <f t="shared" si="9"/>
        <v>0</v>
      </c>
      <c r="AG18" s="151">
        <f t="shared" si="10"/>
        <v>0</v>
      </c>
      <c r="AI18" s="151">
        <f t="shared" si="11"/>
        <v>0</v>
      </c>
      <c r="AJ18" s="151">
        <f t="shared" si="12"/>
        <v>0</v>
      </c>
      <c r="AK18" s="151">
        <f t="shared" si="13"/>
        <v>0</v>
      </c>
    </row>
    <row r="19" spans="2:37" ht="15" customHeight="1" x14ac:dyDescent="0.2">
      <c r="B19" s="185">
        <v>4</v>
      </c>
      <c r="C19" s="186"/>
      <c r="D19" s="195"/>
      <c r="E19" s="188"/>
      <c r="F19" s="189"/>
      <c r="G19" s="190"/>
      <c r="H19" s="190"/>
      <c r="I19" s="352"/>
      <c r="J19" s="353"/>
      <c r="K19" s="192"/>
      <c r="L19" s="189"/>
      <c r="M19" s="193"/>
      <c r="N19" s="282"/>
      <c r="O19" s="279"/>
      <c r="P19" s="194"/>
      <c r="Q19" s="274">
        <f t="shared" si="14"/>
        <v>0</v>
      </c>
      <c r="R19" s="151">
        <f t="shared" si="0"/>
        <v>0</v>
      </c>
      <c r="S19" s="151">
        <f t="shared" si="1"/>
        <v>0</v>
      </c>
      <c r="T19" s="151">
        <f t="shared" si="2"/>
        <v>0</v>
      </c>
      <c r="U19" s="151">
        <f t="shared" si="3"/>
        <v>0</v>
      </c>
      <c r="V19" s="151">
        <f t="shared" si="3"/>
        <v>0</v>
      </c>
      <c r="X19" s="151">
        <f t="shared" si="4"/>
        <v>0</v>
      </c>
      <c r="Y19" s="151">
        <f t="shared" si="5"/>
        <v>0</v>
      </c>
      <c r="Z19" s="151">
        <f t="shared" si="5"/>
        <v>0</v>
      </c>
      <c r="AA19" s="151">
        <f t="shared" si="5"/>
        <v>0</v>
      </c>
      <c r="AC19" s="151">
        <f t="shared" si="6"/>
        <v>1</v>
      </c>
      <c r="AD19" s="151">
        <f t="shared" si="7"/>
        <v>0</v>
      </c>
      <c r="AE19" s="151">
        <f t="shared" si="8"/>
        <v>0</v>
      </c>
      <c r="AF19" s="151">
        <f t="shared" si="9"/>
        <v>0</v>
      </c>
      <c r="AG19" s="151">
        <f t="shared" si="10"/>
        <v>0</v>
      </c>
      <c r="AI19" s="151">
        <f t="shared" si="11"/>
        <v>0</v>
      </c>
      <c r="AJ19" s="151">
        <f t="shared" si="12"/>
        <v>0</v>
      </c>
      <c r="AK19" s="151">
        <f t="shared" si="13"/>
        <v>0</v>
      </c>
    </row>
    <row r="20" spans="2:37" ht="15" customHeight="1" x14ac:dyDescent="0.2">
      <c r="B20" s="185">
        <v>5</v>
      </c>
      <c r="C20" s="186"/>
      <c r="D20" s="195"/>
      <c r="E20" s="188"/>
      <c r="F20" s="196"/>
      <c r="G20" s="190"/>
      <c r="H20" s="190"/>
      <c r="I20" s="197"/>
      <c r="J20" s="188"/>
      <c r="K20" s="188"/>
      <c r="L20" s="196"/>
      <c r="M20" s="198"/>
      <c r="N20" s="283"/>
      <c r="O20" s="280"/>
      <c r="P20" s="199"/>
      <c r="Q20" s="274">
        <f t="shared" si="14"/>
        <v>0</v>
      </c>
      <c r="R20" s="151">
        <f t="shared" si="0"/>
        <v>0</v>
      </c>
      <c r="S20" s="151">
        <f t="shared" si="1"/>
        <v>0</v>
      </c>
      <c r="T20" s="151">
        <f t="shared" si="2"/>
        <v>0</v>
      </c>
      <c r="U20" s="151">
        <f t="shared" si="3"/>
        <v>0</v>
      </c>
      <c r="V20" s="151">
        <f t="shared" si="3"/>
        <v>0</v>
      </c>
      <c r="X20" s="151">
        <f t="shared" si="4"/>
        <v>0</v>
      </c>
      <c r="Y20" s="151">
        <f t="shared" si="5"/>
        <v>0</v>
      </c>
      <c r="Z20" s="151">
        <f t="shared" si="5"/>
        <v>0</v>
      </c>
      <c r="AA20" s="151">
        <f t="shared" si="5"/>
        <v>0</v>
      </c>
      <c r="AC20" s="151">
        <f t="shared" si="6"/>
        <v>1</v>
      </c>
      <c r="AD20" s="151">
        <f t="shared" si="7"/>
        <v>0</v>
      </c>
      <c r="AE20" s="151">
        <f t="shared" si="8"/>
        <v>0</v>
      </c>
      <c r="AF20" s="151">
        <f t="shared" si="9"/>
        <v>0</v>
      </c>
      <c r="AG20" s="151">
        <f t="shared" si="10"/>
        <v>0</v>
      </c>
      <c r="AI20" s="151">
        <f t="shared" si="11"/>
        <v>0</v>
      </c>
      <c r="AJ20" s="151">
        <f t="shared" si="12"/>
        <v>0</v>
      </c>
      <c r="AK20" s="151">
        <f t="shared" si="13"/>
        <v>0</v>
      </c>
    </row>
    <row r="21" spans="2:37" ht="15" customHeight="1" thickBot="1" x14ac:dyDescent="0.25">
      <c r="B21" s="200">
        <v>6</v>
      </c>
      <c r="C21" s="201"/>
      <c r="D21" s="202"/>
      <c r="E21" s="203"/>
      <c r="F21" s="204"/>
      <c r="G21" s="318"/>
      <c r="H21" s="205"/>
      <c r="I21" s="312"/>
      <c r="J21" s="313"/>
      <c r="K21" s="313"/>
      <c r="L21" s="314"/>
      <c r="M21" s="206"/>
      <c r="N21" s="289"/>
      <c r="O21" s="315"/>
      <c r="P21" s="207"/>
      <c r="Q21" s="274">
        <f t="shared" si="14"/>
        <v>0</v>
      </c>
      <c r="R21" s="151">
        <f t="shared" si="0"/>
        <v>0</v>
      </c>
      <c r="S21" s="151">
        <f t="shared" si="1"/>
        <v>0</v>
      </c>
      <c r="T21" s="151">
        <f t="shared" si="2"/>
        <v>0</v>
      </c>
      <c r="U21" s="151">
        <f t="shared" si="3"/>
        <v>0</v>
      </c>
      <c r="V21" s="151">
        <f t="shared" si="3"/>
        <v>0</v>
      </c>
      <c r="X21" s="151">
        <f t="shared" si="4"/>
        <v>0</v>
      </c>
      <c r="Y21" s="151">
        <f t="shared" si="5"/>
        <v>0</v>
      </c>
      <c r="Z21" s="151">
        <f t="shared" si="5"/>
        <v>0</v>
      </c>
      <c r="AA21" s="151">
        <f t="shared" si="5"/>
        <v>0</v>
      </c>
      <c r="AC21" s="151">
        <f t="shared" si="6"/>
        <v>1</v>
      </c>
      <c r="AD21" s="151">
        <f t="shared" si="7"/>
        <v>0</v>
      </c>
      <c r="AE21" s="151">
        <f t="shared" si="8"/>
        <v>0</v>
      </c>
      <c r="AF21" s="151">
        <f t="shared" si="9"/>
        <v>0</v>
      </c>
      <c r="AG21" s="151">
        <f t="shared" si="10"/>
        <v>0</v>
      </c>
      <c r="AI21" s="151">
        <f t="shared" si="11"/>
        <v>0</v>
      </c>
      <c r="AJ21" s="151">
        <f t="shared" si="12"/>
        <v>0</v>
      </c>
      <c r="AK21" s="151">
        <f t="shared" si="13"/>
        <v>0</v>
      </c>
    </row>
    <row r="22" spans="2:37" ht="15" customHeight="1" thickBot="1" x14ac:dyDescent="0.25">
      <c r="B22" s="432" t="s">
        <v>65</v>
      </c>
      <c r="C22" s="433"/>
      <c r="D22" s="433"/>
      <c r="E22" s="433"/>
      <c r="F22" s="434"/>
      <c r="G22" s="438">
        <f>SUM(G16:G20)</f>
        <v>0</v>
      </c>
      <c r="H22" s="430"/>
      <c r="I22" s="222">
        <f t="shared" ref="I22:P22" si="15">SUM(I16:I20)</f>
        <v>0</v>
      </c>
      <c r="J22" s="276">
        <f t="shared" si="15"/>
        <v>0</v>
      </c>
      <c r="K22" s="276">
        <f t="shared" si="15"/>
        <v>0</v>
      </c>
      <c r="L22" s="244">
        <f t="shared" si="15"/>
        <v>0</v>
      </c>
      <c r="M22" s="222">
        <f t="shared" si="15"/>
        <v>0</v>
      </c>
      <c r="N22" s="223">
        <f t="shared" si="15"/>
        <v>0</v>
      </c>
      <c r="O22" s="222">
        <f t="shared" si="15"/>
        <v>0</v>
      </c>
      <c r="P22" s="223">
        <f t="shared" si="15"/>
        <v>0</v>
      </c>
      <c r="Q22" s="274"/>
      <c r="R22" s="209">
        <f>SUM(R16:R21)</f>
        <v>0</v>
      </c>
      <c r="S22" s="209">
        <f>SUM(S16:S21)</f>
        <v>0</v>
      </c>
      <c r="T22" s="209">
        <f>SUM(T16:T21)</f>
        <v>0</v>
      </c>
      <c r="U22" s="209">
        <f>SUM(U16:U21)</f>
        <v>0</v>
      </c>
      <c r="V22" s="209">
        <f>SUM(V16:V21)</f>
        <v>0</v>
      </c>
      <c r="W22" s="209"/>
      <c r="X22" s="209">
        <f>SUM(X16:X21)</f>
        <v>0</v>
      </c>
      <c r="Y22" s="209">
        <f>SUM(Y16:Y20)</f>
        <v>0</v>
      </c>
      <c r="Z22" s="209">
        <f>SUM(Z16:Z20)</f>
        <v>0</v>
      </c>
      <c r="AA22" s="209">
        <f>SUM(AA16:AA20)</f>
        <v>0</v>
      </c>
      <c r="AB22" s="209"/>
      <c r="AC22" s="209">
        <f>SUM(AC16:AC21)</f>
        <v>6</v>
      </c>
      <c r="AD22" s="209">
        <f>SUM(AD16:AD21)</f>
        <v>0</v>
      </c>
      <c r="AE22" s="209">
        <f>SUM(AE16:AE21)</f>
        <v>0</v>
      </c>
      <c r="AF22" s="209">
        <f>SUM(AF16:AF21)</f>
        <v>0</v>
      </c>
      <c r="AG22" s="209">
        <f>SUM(AG16:AG21)</f>
        <v>0</v>
      </c>
      <c r="AH22" s="209"/>
      <c r="AI22" s="209">
        <f>SUM(AI16:AI21)</f>
        <v>0</v>
      </c>
      <c r="AJ22" s="209">
        <f>SUM(AJ16:AJ21)</f>
        <v>0</v>
      </c>
      <c r="AK22" s="209">
        <f>SUM(AK16:AK21)</f>
        <v>0</v>
      </c>
    </row>
    <row r="23" spans="2:37" ht="15" customHeight="1" thickBot="1" x14ac:dyDescent="0.25">
      <c r="B23" s="435"/>
      <c r="C23" s="436"/>
      <c r="D23" s="436"/>
      <c r="E23" s="436"/>
      <c r="F23" s="437"/>
      <c r="G23" s="439"/>
      <c r="H23" s="431"/>
      <c r="I23" s="418">
        <f>SUM(I22:L22)</f>
        <v>0</v>
      </c>
      <c r="J23" s="419"/>
      <c r="K23" s="419"/>
      <c r="L23" s="420"/>
      <c r="M23" s="408">
        <f>M22+N22</f>
        <v>0</v>
      </c>
      <c r="N23" s="409"/>
      <c r="O23" s="418">
        <f>SUM(O22:P22)</f>
        <v>0</v>
      </c>
      <c r="P23" s="420"/>
      <c r="Q23" s="274"/>
      <c r="T23" s="209">
        <f>I23</f>
        <v>0</v>
      </c>
    </row>
    <row r="24" spans="2:37" ht="15" customHeight="1" thickBot="1" x14ac:dyDescent="0.25">
      <c r="B24" s="421" t="s">
        <v>18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3"/>
      <c r="Q24" s="274"/>
    </row>
    <row r="25" spans="2:37" ht="16.5" customHeight="1" x14ac:dyDescent="0.2">
      <c r="B25" s="176">
        <v>1</v>
      </c>
      <c r="C25" s="177"/>
      <c r="D25" s="358"/>
      <c r="E25" s="179"/>
      <c r="F25" s="211"/>
      <c r="G25" s="212"/>
      <c r="H25" s="212"/>
      <c r="I25" s="176"/>
      <c r="J25" s="177"/>
      <c r="K25" s="177"/>
      <c r="L25" s="211"/>
      <c r="M25" s="183"/>
      <c r="N25" s="281"/>
      <c r="O25" s="278"/>
      <c r="P25" s="184"/>
      <c r="Q25" s="274">
        <f t="shared" si="14"/>
        <v>0</v>
      </c>
      <c r="R25" s="151">
        <f t="shared" ref="R25:R30" si="16">IF(F25="DFA",0,G25)</f>
        <v>0</v>
      </c>
      <c r="S25" s="151">
        <f t="shared" ref="S25:S30" si="17">IF(F25="DFA",0,I25)</f>
        <v>0</v>
      </c>
      <c r="T25" s="151">
        <f t="shared" ref="T25:T30" si="18">IF(F25="DFA",0,J25)</f>
        <v>0</v>
      </c>
      <c r="U25" s="151">
        <f t="shared" ref="U25:V30" si="19">IF(F25="DFA",0,K25)</f>
        <v>0</v>
      </c>
      <c r="V25" s="151">
        <f t="shared" si="19"/>
        <v>0</v>
      </c>
      <c r="X25" s="151">
        <f t="shared" ref="X25:X30" si="20">IF($F25="dfa",0,M25)</f>
        <v>0</v>
      </c>
      <c r="Y25" s="151">
        <f t="shared" ref="Y25:AA30" si="21">IF($F25="DFA",0,N25)</f>
        <v>0</v>
      </c>
      <c r="Z25" s="151">
        <f t="shared" si="21"/>
        <v>0</v>
      </c>
      <c r="AA25" s="151">
        <f t="shared" si="21"/>
        <v>0</v>
      </c>
      <c r="AC25" s="151">
        <f t="shared" ref="AC25:AC30" si="22">IF(F25="DFA",0,1)</f>
        <v>1</v>
      </c>
      <c r="AD25" s="151">
        <f t="shared" ref="AD25:AD30" si="23">J25+K25+L25</f>
        <v>0</v>
      </c>
      <c r="AE25" s="151">
        <f t="shared" ref="AE25:AE30" si="24">$AC25*IF($C25="S",$O25,0)</f>
        <v>0</v>
      </c>
      <c r="AF25" s="151">
        <f t="shared" ref="AF25:AF30" si="25">$AC25*IF($C25="F",$O25,0)</f>
        <v>0</v>
      </c>
      <c r="AG25" s="151">
        <f t="shared" ref="AG25:AG30" si="26">$AC25*IF($C25="C",$O25,0)</f>
        <v>0</v>
      </c>
      <c r="AI25" s="151">
        <f t="shared" ref="AI25:AI30" si="27">IF(F25="DOB",O25,0)</f>
        <v>0</v>
      </c>
      <c r="AJ25" s="151">
        <f t="shared" ref="AJ25:AJ30" si="28">IF(F25="DOP",O25,0)</f>
        <v>0</v>
      </c>
      <c r="AK25" s="151">
        <f t="shared" ref="AK25:AK30" si="29">IF(F25="DFA",O25,0)</f>
        <v>0</v>
      </c>
    </row>
    <row r="26" spans="2:37" ht="16.5" customHeight="1" x14ac:dyDescent="0.2">
      <c r="B26" s="185">
        <v>2</v>
      </c>
      <c r="C26" s="213"/>
      <c r="D26" s="214"/>
      <c r="E26" s="192"/>
      <c r="F26" s="215"/>
      <c r="G26" s="216"/>
      <c r="H26" s="216"/>
      <c r="I26" s="270"/>
      <c r="J26" s="271"/>
      <c r="K26" s="213"/>
      <c r="L26" s="215"/>
      <c r="M26" s="193"/>
      <c r="N26" s="282"/>
      <c r="O26" s="279"/>
      <c r="P26" s="194"/>
      <c r="Q26" s="274">
        <f t="shared" si="14"/>
        <v>0</v>
      </c>
      <c r="R26" s="151">
        <f t="shared" si="16"/>
        <v>0</v>
      </c>
      <c r="S26" s="151">
        <f t="shared" si="17"/>
        <v>0</v>
      </c>
      <c r="T26" s="151">
        <f t="shared" si="18"/>
        <v>0</v>
      </c>
      <c r="U26" s="151">
        <f t="shared" si="19"/>
        <v>0</v>
      </c>
      <c r="V26" s="151">
        <f t="shared" si="19"/>
        <v>0</v>
      </c>
      <c r="X26" s="151">
        <f t="shared" si="20"/>
        <v>0</v>
      </c>
      <c r="Y26" s="151">
        <f t="shared" si="21"/>
        <v>0</v>
      </c>
      <c r="Z26" s="151">
        <f t="shared" si="21"/>
        <v>0</v>
      </c>
      <c r="AA26" s="151">
        <f t="shared" si="21"/>
        <v>0</v>
      </c>
      <c r="AC26" s="151">
        <f t="shared" si="22"/>
        <v>1</v>
      </c>
      <c r="AD26" s="151">
        <f t="shared" si="23"/>
        <v>0</v>
      </c>
      <c r="AE26" s="151">
        <f t="shared" si="24"/>
        <v>0</v>
      </c>
      <c r="AF26" s="151">
        <f t="shared" si="25"/>
        <v>0</v>
      </c>
      <c r="AG26" s="151">
        <f t="shared" si="26"/>
        <v>0</v>
      </c>
      <c r="AI26" s="151">
        <f t="shared" si="27"/>
        <v>0</v>
      </c>
      <c r="AJ26" s="151">
        <f t="shared" si="28"/>
        <v>0</v>
      </c>
      <c r="AK26" s="151">
        <f t="shared" si="29"/>
        <v>0</v>
      </c>
    </row>
    <row r="27" spans="2:37" ht="16.5" customHeight="1" x14ac:dyDescent="0.2">
      <c r="B27" s="185">
        <v>3</v>
      </c>
      <c r="C27" s="213"/>
      <c r="D27" s="195"/>
      <c r="E27" s="192"/>
      <c r="F27" s="215"/>
      <c r="G27" s="216"/>
      <c r="H27" s="216"/>
      <c r="I27" s="217"/>
      <c r="J27" s="213"/>
      <c r="K27" s="213"/>
      <c r="L27" s="215"/>
      <c r="M27" s="193"/>
      <c r="N27" s="282"/>
      <c r="O27" s="279"/>
      <c r="P27" s="194"/>
      <c r="Q27" s="274">
        <f t="shared" si="14"/>
        <v>0</v>
      </c>
      <c r="R27" s="151">
        <f t="shared" si="16"/>
        <v>0</v>
      </c>
      <c r="S27" s="151">
        <f t="shared" si="17"/>
        <v>0</v>
      </c>
      <c r="T27" s="151">
        <f t="shared" si="18"/>
        <v>0</v>
      </c>
      <c r="U27" s="151">
        <f t="shared" si="19"/>
        <v>0</v>
      </c>
      <c r="V27" s="151">
        <f t="shared" si="19"/>
        <v>0</v>
      </c>
      <c r="X27" s="151">
        <f t="shared" si="20"/>
        <v>0</v>
      </c>
      <c r="Y27" s="151">
        <f t="shared" si="21"/>
        <v>0</v>
      </c>
      <c r="Z27" s="151">
        <f t="shared" si="21"/>
        <v>0</v>
      </c>
      <c r="AA27" s="151">
        <f t="shared" si="21"/>
        <v>0</v>
      </c>
      <c r="AC27" s="151">
        <f t="shared" si="22"/>
        <v>1</v>
      </c>
      <c r="AD27" s="151">
        <f t="shared" si="23"/>
        <v>0</v>
      </c>
      <c r="AE27" s="151">
        <f t="shared" si="24"/>
        <v>0</v>
      </c>
      <c r="AF27" s="151">
        <f t="shared" si="25"/>
        <v>0</v>
      </c>
      <c r="AG27" s="151">
        <f t="shared" si="26"/>
        <v>0</v>
      </c>
      <c r="AI27" s="151">
        <f t="shared" si="27"/>
        <v>0</v>
      </c>
      <c r="AJ27" s="151">
        <f t="shared" si="28"/>
        <v>0</v>
      </c>
      <c r="AK27" s="151">
        <f t="shared" si="29"/>
        <v>0</v>
      </c>
    </row>
    <row r="28" spans="2:37" ht="16.5" customHeight="1" x14ac:dyDescent="0.2">
      <c r="B28" s="185">
        <v>4</v>
      </c>
      <c r="C28" s="186"/>
      <c r="D28" s="214"/>
      <c r="E28" s="188"/>
      <c r="F28" s="218"/>
      <c r="G28" s="216"/>
      <c r="H28" s="216"/>
      <c r="I28" s="268"/>
      <c r="J28" s="269"/>
      <c r="K28" s="186"/>
      <c r="L28" s="218"/>
      <c r="M28" s="198"/>
      <c r="N28" s="283"/>
      <c r="O28" s="280"/>
      <c r="P28" s="199"/>
      <c r="Q28" s="274">
        <f t="shared" si="14"/>
        <v>0</v>
      </c>
      <c r="R28" s="151">
        <f t="shared" si="16"/>
        <v>0</v>
      </c>
      <c r="S28" s="151">
        <f t="shared" si="17"/>
        <v>0</v>
      </c>
      <c r="T28" s="151">
        <f t="shared" si="18"/>
        <v>0</v>
      </c>
      <c r="U28" s="151">
        <f t="shared" si="19"/>
        <v>0</v>
      </c>
      <c r="V28" s="151">
        <f t="shared" si="19"/>
        <v>0</v>
      </c>
      <c r="X28" s="151">
        <f t="shared" si="20"/>
        <v>0</v>
      </c>
      <c r="Y28" s="151">
        <f t="shared" si="21"/>
        <v>0</v>
      </c>
      <c r="Z28" s="151">
        <f t="shared" si="21"/>
        <v>0</v>
      </c>
      <c r="AA28" s="151">
        <f t="shared" si="21"/>
        <v>0</v>
      </c>
      <c r="AC28" s="151">
        <f t="shared" si="22"/>
        <v>1</v>
      </c>
      <c r="AD28" s="151">
        <f t="shared" si="23"/>
        <v>0</v>
      </c>
      <c r="AE28" s="151">
        <f t="shared" si="24"/>
        <v>0</v>
      </c>
      <c r="AF28" s="151">
        <f t="shared" si="25"/>
        <v>0</v>
      </c>
      <c r="AG28" s="151">
        <f t="shared" si="26"/>
        <v>0</v>
      </c>
      <c r="AI28" s="151">
        <f t="shared" si="27"/>
        <v>0</v>
      </c>
      <c r="AJ28" s="151">
        <f t="shared" si="28"/>
        <v>0</v>
      </c>
      <c r="AK28" s="151">
        <f t="shared" si="29"/>
        <v>0</v>
      </c>
    </row>
    <row r="29" spans="2:37" ht="16.5" customHeight="1" x14ac:dyDescent="0.2">
      <c r="B29" s="185">
        <v>5</v>
      </c>
      <c r="C29" s="186"/>
      <c r="D29" s="214"/>
      <c r="E29" s="188"/>
      <c r="F29" s="218"/>
      <c r="G29" s="272"/>
      <c r="H29" s="216"/>
      <c r="I29" s="185"/>
      <c r="J29" s="186"/>
      <c r="K29" s="186"/>
      <c r="L29" s="218"/>
      <c r="M29" s="198"/>
      <c r="N29" s="283"/>
      <c r="O29" s="280"/>
      <c r="P29" s="199"/>
      <c r="Q29" s="274">
        <f t="shared" si="14"/>
        <v>0</v>
      </c>
      <c r="R29" s="151">
        <f t="shared" si="16"/>
        <v>0</v>
      </c>
      <c r="S29" s="151">
        <f t="shared" si="17"/>
        <v>0</v>
      </c>
      <c r="T29" s="151">
        <f t="shared" si="18"/>
        <v>0</v>
      </c>
      <c r="U29" s="151">
        <f t="shared" si="19"/>
        <v>0</v>
      </c>
      <c r="V29" s="151">
        <f t="shared" si="19"/>
        <v>0</v>
      </c>
      <c r="X29" s="151">
        <f t="shared" si="20"/>
        <v>0</v>
      </c>
      <c r="Y29" s="151">
        <f t="shared" si="21"/>
        <v>0</v>
      </c>
      <c r="Z29" s="151">
        <f t="shared" si="21"/>
        <v>0</v>
      </c>
      <c r="AA29" s="151">
        <f t="shared" si="21"/>
        <v>0</v>
      </c>
      <c r="AC29" s="151">
        <f t="shared" si="22"/>
        <v>1</v>
      </c>
      <c r="AD29" s="151">
        <f t="shared" si="23"/>
        <v>0</v>
      </c>
      <c r="AE29" s="151">
        <f t="shared" si="24"/>
        <v>0</v>
      </c>
      <c r="AF29" s="151">
        <f t="shared" si="25"/>
        <v>0</v>
      </c>
      <c r="AG29" s="151">
        <f t="shared" si="26"/>
        <v>0</v>
      </c>
      <c r="AI29" s="151">
        <f t="shared" si="27"/>
        <v>0</v>
      </c>
      <c r="AJ29" s="151">
        <f t="shared" si="28"/>
        <v>0</v>
      </c>
      <c r="AK29" s="151">
        <f t="shared" si="29"/>
        <v>0</v>
      </c>
    </row>
    <row r="30" spans="2:37" ht="16.5" customHeight="1" thickBot="1" x14ac:dyDescent="0.25">
      <c r="B30" s="200">
        <v>6</v>
      </c>
      <c r="C30" s="201"/>
      <c r="D30" s="219"/>
      <c r="E30" s="203"/>
      <c r="F30" s="220"/>
      <c r="G30" s="319"/>
      <c r="H30" s="221"/>
      <c r="I30" s="284"/>
      <c r="J30" s="285"/>
      <c r="K30" s="285"/>
      <c r="L30" s="236"/>
      <c r="M30" s="286"/>
      <c r="N30" s="316"/>
      <c r="O30" s="288"/>
      <c r="P30" s="287"/>
      <c r="Q30" s="274">
        <f t="shared" si="14"/>
        <v>0</v>
      </c>
      <c r="R30" s="151">
        <f t="shared" si="16"/>
        <v>0</v>
      </c>
      <c r="S30" s="151">
        <f t="shared" si="17"/>
        <v>0</v>
      </c>
      <c r="T30" s="151">
        <f t="shared" si="18"/>
        <v>0</v>
      </c>
      <c r="U30" s="151">
        <f t="shared" si="19"/>
        <v>0</v>
      </c>
      <c r="V30" s="151">
        <f t="shared" si="19"/>
        <v>0</v>
      </c>
      <c r="X30" s="151">
        <f t="shared" si="20"/>
        <v>0</v>
      </c>
      <c r="Y30" s="151">
        <f t="shared" si="21"/>
        <v>0</v>
      </c>
      <c r="Z30" s="151">
        <f t="shared" si="21"/>
        <v>0</v>
      </c>
      <c r="AA30" s="151">
        <f t="shared" si="21"/>
        <v>0</v>
      </c>
      <c r="AC30" s="151">
        <f t="shared" si="22"/>
        <v>1</v>
      </c>
      <c r="AD30" s="151">
        <f t="shared" si="23"/>
        <v>0</v>
      </c>
      <c r="AE30" s="151">
        <f t="shared" si="24"/>
        <v>0</v>
      </c>
      <c r="AF30" s="151">
        <f t="shared" si="25"/>
        <v>0</v>
      </c>
      <c r="AG30" s="151">
        <f t="shared" si="26"/>
        <v>0</v>
      </c>
      <c r="AI30" s="151">
        <f t="shared" si="27"/>
        <v>0</v>
      </c>
      <c r="AJ30" s="151">
        <f t="shared" si="28"/>
        <v>0</v>
      </c>
      <c r="AK30" s="151">
        <f t="shared" si="29"/>
        <v>0</v>
      </c>
    </row>
    <row r="31" spans="2:37" ht="15" customHeight="1" thickBot="1" x14ac:dyDescent="0.25">
      <c r="B31" s="432" t="s">
        <v>65</v>
      </c>
      <c r="C31" s="433"/>
      <c r="D31" s="433"/>
      <c r="E31" s="433"/>
      <c r="F31" s="434"/>
      <c r="G31" s="438">
        <f>SUM(G25:G28)</f>
        <v>0</v>
      </c>
      <c r="H31" s="430"/>
      <c r="I31" s="222">
        <f t="shared" ref="I31:P31" si="30">SUM(I25:I28)</f>
        <v>0</v>
      </c>
      <c r="J31" s="276">
        <f t="shared" si="30"/>
        <v>0</v>
      </c>
      <c r="K31" s="276">
        <f t="shared" si="30"/>
        <v>0</v>
      </c>
      <c r="L31" s="277">
        <f t="shared" si="30"/>
        <v>0</v>
      </c>
      <c r="M31" s="222">
        <f t="shared" si="30"/>
        <v>0</v>
      </c>
      <c r="N31" s="317">
        <f t="shared" si="30"/>
        <v>0</v>
      </c>
      <c r="O31" s="248">
        <f t="shared" si="30"/>
        <v>0</v>
      </c>
      <c r="P31" s="244">
        <f t="shared" si="30"/>
        <v>0</v>
      </c>
      <c r="Q31" s="274">
        <f t="shared" si="14"/>
        <v>0</v>
      </c>
      <c r="R31" s="209">
        <f>SUM(R25:R30)</f>
        <v>0</v>
      </c>
      <c r="S31" s="209">
        <f>SUM(S25:S30)</f>
        <v>0</v>
      </c>
      <c r="T31" s="209">
        <f>SUM(T25:T30)</f>
        <v>0</v>
      </c>
      <c r="U31" s="209">
        <f>SUM(U25:U30)</f>
        <v>0</v>
      </c>
      <c r="V31" s="209">
        <f>SUM(V25:V30)</f>
        <v>0</v>
      </c>
      <c r="W31" s="209"/>
      <c r="X31" s="209">
        <f>SUM(X25:X30)</f>
        <v>0</v>
      </c>
      <c r="Y31" s="209">
        <f>SUM(Y25:Y30)</f>
        <v>0</v>
      </c>
      <c r="Z31" s="209">
        <f>SUM(Z25:Z30)</f>
        <v>0</v>
      </c>
      <c r="AA31" s="209">
        <f>SUM(AA25:AA30)</f>
        <v>0</v>
      </c>
      <c r="AB31" s="209"/>
      <c r="AC31" s="209">
        <f>SUM(AC25:AC28)</f>
        <v>4</v>
      </c>
      <c r="AD31" s="209">
        <f>SUM(AD25:AD30)</f>
        <v>0</v>
      </c>
      <c r="AE31" s="209">
        <f>SUM(AE25:AE30)</f>
        <v>0</v>
      </c>
      <c r="AF31" s="209">
        <f>SUM(AF25:AF30)</f>
        <v>0</v>
      </c>
      <c r="AG31" s="209">
        <f>SUM(AG25:AG30)</f>
        <v>0</v>
      </c>
      <c r="AH31" s="209"/>
      <c r="AI31" s="209">
        <f>SUM(AI25:AI30)</f>
        <v>0</v>
      </c>
      <c r="AJ31" s="209">
        <f>SUM(AJ25:AJ30)</f>
        <v>0</v>
      </c>
      <c r="AK31" s="209">
        <f>SUM(AK25:AK28)</f>
        <v>0</v>
      </c>
    </row>
    <row r="32" spans="2:37" ht="15" customHeight="1" thickBot="1" x14ac:dyDescent="0.25">
      <c r="B32" s="435"/>
      <c r="C32" s="436"/>
      <c r="D32" s="436"/>
      <c r="E32" s="436"/>
      <c r="F32" s="437"/>
      <c r="G32" s="439"/>
      <c r="H32" s="431"/>
      <c r="I32" s="418">
        <f>SUM(I31:L31)</f>
        <v>0</v>
      </c>
      <c r="J32" s="419"/>
      <c r="K32" s="419"/>
      <c r="L32" s="420"/>
      <c r="M32" s="410">
        <f>M31+N31</f>
        <v>0</v>
      </c>
      <c r="N32" s="411"/>
      <c r="O32" s="418">
        <f>SUM(O31:P31)</f>
        <v>0</v>
      </c>
      <c r="P32" s="420"/>
      <c r="Q32" s="274"/>
      <c r="T32" s="209">
        <f>I32</f>
        <v>0</v>
      </c>
    </row>
    <row r="33" spans="2:37" ht="15" customHeight="1" thickBot="1" x14ac:dyDescent="0.25">
      <c r="B33" s="440" t="s">
        <v>66</v>
      </c>
      <c r="C33" s="441"/>
      <c r="D33" s="441"/>
      <c r="E33" s="441"/>
      <c r="F33" s="442"/>
      <c r="G33" s="443">
        <f>G22+G31</f>
        <v>0</v>
      </c>
      <c r="H33" s="452"/>
      <c r="I33" s="222">
        <f t="shared" ref="I33:P33" si="31">I22+I31</f>
        <v>0</v>
      </c>
      <c r="J33" s="276">
        <f t="shared" si="31"/>
        <v>0</v>
      </c>
      <c r="K33" s="276">
        <f t="shared" si="31"/>
        <v>0</v>
      </c>
      <c r="L33" s="244">
        <f t="shared" si="31"/>
        <v>0</v>
      </c>
      <c r="M33" s="275">
        <f t="shared" si="31"/>
        <v>0</v>
      </c>
      <c r="N33" s="223">
        <f t="shared" si="31"/>
        <v>0</v>
      </c>
      <c r="O33" s="224">
        <f t="shared" si="31"/>
        <v>0</v>
      </c>
      <c r="P33" s="225">
        <f t="shared" si="31"/>
        <v>0</v>
      </c>
      <c r="Q33" s="274"/>
      <c r="X33" s="151">
        <f>X31+X22</f>
        <v>0</v>
      </c>
      <c r="Y33" s="151">
        <f>Y31+Y22</f>
        <v>0</v>
      </c>
      <c r="Z33" s="151">
        <f>Z31+Z22</f>
        <v>0</v>
      </c>
      <c r="AA33" s="151">
        <f>AA31+AA22</f>
        <v>0</v>
      </c>
      <c r="AC33" s="151">
        <f t="shared" ref="AC33:AK33" si="32">AC31+AC22</f>
        <v>10</v>
      </c>
      <c r="AD33" s="151">
        <f t="shared" si="32"/>
        <v>0</v>
      </c>
      <c r="AE33" s="151">
        <f t="shared" si="32"/>
        <v>0</v>
      </c>
      <c r="AF33" s="151">
        <f t="shared" si="32"/>
        <v>0</v>
      </c>
      <c r="AG33" s="151">
        <f t="shared" si="32"/>
        <v>0</v>
      </c>
      <c r="AH33" s="151">
        <f t="shared" si="32"/>
        <v>0</v>
      </c>
      <c r="AI33" s="151">
        <f t="shared" si="32"/>
        <v>0</v>
      </c>
      <c r="AJ33" s="151">
        <f t="shared" si="32"/>
        <v>0</v>
      </c>
      <c r="AK33" s="151">
        <f t="shared" si="32"/>
        <v>0</v>
      </c>
    </row>
    <row r="34" spans="2:37" ht="15" customHeight="1" thickBot="1" x14ac:dyDescent="0.25">
      <c r="B34" s="435"/>
      <c r="C34" s="436"/>
      <c r="D34" s="436"/>
      <c r="E34" s="436"/>
      <c r="F34" s="437"/>
      <c r="G34" s="439"/>
      <c r="H34" s="431"/>
      <c r="I34" s="412">
        <f>I23+I32</f>
        <v>0</v>
      </c>
      <c r="J34" s="413"/>
      <c r="K34" s="413"/>
      <c r="L34" s="414"/>
      <c r="M34" s="408">
        <f>M23+M32</f>
        <v>0</v>
      </c>
      <c r="N34" s="409"/>
      <c r="O34" s="412">
        <f>O23+O32</f>
        <v>0</v>
      </c>
      <c r="P34" s="414"/>
    </row>
    <row r="35" spans="2:37" ht="15" customHeight="1" x14ac:dyDescent="0.2">
      <c r="B35" s="208"/>
      <c r="C35" s="208"/>
      <c r="D35" s="208"/>
      <c r="E35" s="208"/>
      <c r="F35" s="208"/>
      <c r="G35" s="210"/>
      <c r="H35" s="226"/>
      <c r="I35" s="210"/>
      <c r="J35" s="210"/>
      <c r="K35" s="210"/>
      <c r="L35" s="210"/>
      <c r="M35" s="227"/>
      <c r="N35" s="227"/>
      <c r="O35" s="210"/>
      <c r="P35" s="210"/>
    </row>
    <row r="36" spans="2:37" ht="16.5" customHeight="1" x14ac:dyDescent="0.2">
      <c r="B36" s="208"/>
      <c r="C36" s="208"/>
      <c r="D36" s="228"/>
      <c r="E36" s="208"/>
      <c r="F36" s="208"/>
      <c r="G36" s="210"/>
      <c r="H36" s="226"/>
      <c r="I36" s="210"/>
      <c r="J36" s="210"/>
      <c r="K36" s="210"/>
      <c r="L36" s="210"/>
      <c r="M36" s="227"/>
      <c r="N36" s="227"/>
      <c r="O36" s="210"/>
      <c r="P36" s="210"/>
    </row>
    <row r="37" spans="2:37" ht="12" customHeight="1" x14ac:dyDescent="0.2"/>
    <row r="38" spans="2:37" ht="12" customHeight="1" thickBot="1" x14ac:dyDescent="0.25">
      <c r="H38" s="229" t="s">
        <v>9</v>
      </c>
      <c r="I38" s="230" t="s">
        <v>35</v>
      </c>
      <c r="J38" s="230"/>
      <c r="K38" s="230"/>
      <c r="L38" s="230"/>
      <c r="M38" s="230"/>
      <c r="N38" s="230"/>
    </row>
    <row r="39" spans="2:37" ht="12" customHeight="1" x14ac:dyDescent="0.2">
      <c r="B39" s="444" t="s">
        <v>0</v>
      </c>
      <c r="C39" s="444" t="s">
        <v>102</v>
      </c>
      <c r="D39" s="424" t="s">
        <v>29</v>
      </c>
      <c r="E39" s="426" t="s">
        <v>3</v>
      </c>
      <c r="H39" s="229" t="s">
        <v>4</v>
      </c>
      <c r="I39" s="230" t="s">
        <v>36</v>
      </c>
      <c r="J39" s="230"/>
      <c r="K39" s="230"/>
      <c r="L39" s="230"/>
      <c r="M39" s="230"/>
      <c r="N39" s="230"/>
    </row>
    <row r="40" spans="2:37" ht="12" customHeight="1" thickBot="1" x14ac:dyDescent="0.25">
      <c r="B40" s="445"/>
      <c r="C40" s="445"/>
      <c r="D40" s="454"/>
      <c r="E40" s="453"/>
      <c r="H40" s="229" t="s">
        <v>5</v>
      </c>
      <c r="I40" s="230" t="s">
        <v>37</v>
      </c>
      <c r="J40" s="230"/>
      <c r="K40" s="230"/>
      <c r="L40" s="230"/>
      <c r="M40" s="230"/>
      <c r="N40" s="230"/>
    </row>
    <row r="41" spans="2:37" ht="12" customHeight="1" x14ac:dyDescent="0.2">
      <c r="B41" s="231">
        <v>1</v>
      </c>
      <c r="C41" s="447" t="s">
        <v>109</v>
      </c>
      <c r="D41" s="232"/>
      <c r="E41" s="233"/>
      <c r="H41" s="229" t="s">
        <v>6</v>
      </c>
      <c r="I41" s="230" t="s">
        <v>38</v>
      </c>
      <c r="J41" s="230"/>
      <c r="K41" s="230"/>
      <c r="L41" s="230"/>
      <c r="M41" s="230"/>
      <c r="N41" s="230"/>
    </row>
    <row r="42" spans="2:37" ht="12" thickBot="1" x14ac:dyDescent="0.25">
      <c r="B42" s="234">
        <v>2</v>
      </c>
      <c r="C42" s="448"/>
      <c r="D42" s="246"/>
      <c r="E42" s="245"/>
      <c r="H42" s="229" t="s">
        <v>7</v>
      </c>
      <c r="I42" s="230" t="s">
        <v>39</v>
      </c>
      <c r="J42" s="230"/>
      <c r="K42" s="230"/>
      <c r="L42" s="230"/>
      <c r="M42" s="230"/>
      <c r="N42" s="230"/>
    </row>
    <row r="43" spans="2:37" ht="12" customHeight="1" x14ac:dyDescent="0.2">
      <c r="B43" s="231">
        <v>3</v>
      </c>
      <c r="C43" s="447" t="s">
        <v>110</v>
      </c>
      <c r="D43" s="235"/>
      <c r="E43" s="236"/>
      <c r="H43" s="229" t="s">
        <v>12</v>
      </c>
      <c r="I43" s="230" t="s">
        <v>40</v>
      </c>
      <c r="J43" s="230"/>
      <c r="K43" s="230"/>
      <c r="L43" s="230"/>
      <c r="M43" s="230"/>
      <c r="N43" s="230"/>
    </row>
    <row r="44" spans="2:37" ht="12" customHeight="1" x14ac:dyDescent="0.2">
      <c r="B44" s="359">
        <v>4</v>
      </c>
      <c r="C44" s="449"/>
      <c r="D44" s="235"/>
      <c r="E44" s="236"/>
      <c r="H44" s="229" t="s">
        <v>13</v>
      </c>
      <c r="I44" s="230" t="s">
        <v>41</v>
      </c>
      <c r="J44" s="230"/>
      <c r="K44" s="230"/>
      <c r="L44" s="230"/>
      <c r="M44" s="230"/>
      <c r="N44" s="230"/>
    </row>
    <row r="45" spans="2:37" ht="12" customHeight="1" x14ac:dyDescent="0.2">
      <c r="B45" s="237">
        <v>5</v>
      </c>
      <c r="C45" s="449"/>
      <c r="D45" s="235"/>
      <c r="E45" s="236"/>
      <c r="H45" s="229" t="s">
        <v>10</v>
      </c>
      <c r="I45" s="230" t="s">
        <v>42</v>
      </c>
      <c r="J45" s="230"/>
      <c r="K45" s="230"/>
      <c r="L45" s="230"/>
      <c r="M45" s="230"/>
      <c r="N45" s="230"/>
    </row>
    <row r="46" spans="2:37" ht="12" customHeight="1" thickBot="1" x14ac:dyDescent="0.25">
      <c r="B46" s="234">
        <v>6</v>
      </c>
      <c r="C46" s="448"/>
      <c r="D46" s="235"/>
      <c r="E46" s="236"/>
      <c r="H46" s="229" t="s">
        <v>11</v>
      </c>
      <c r="I46" s="230" t="s">
        <v>43</v>
      </c>
      <c r="J46" s="230"/>
      <c r="K46" s="230"/>
      <c r="L46" s="230"/>
      <c r="M46" s="230"/>
      <c r="N46" s="230"/>
    </row>
    <row r="47" spans="2:37" ht="12" customHeight="1" x14ac:dyDescent="0.2">
      <c r="B47" s="231">
        <v>7</v>
      </c>
      <c r="C47" s="447" t="s">
        <v>113</v>
      </c>
      <c r="D47" s="238"/>
      <c r="E47" s="211"/>
      <c r="H47" s="210"/>
      <c r="I47" s="230"/>
      <c r="J47" s="230"/>
      <c r="K47" s="230"/>
      <c r="L47" s="230"/>
      <c r="M47" s="230"/>
      <c r="N47" s="230"/>
    </row>
    <row r="48" spans="2:37" ht="12" customHeight="1" thickBot="1" x14ac:dyDescent="0.25">
      <c r="B48" s="234">
        <v>8</v>
      </c>
      <c r="C48" s="448"/>
      <c r="D48" s="239"/>
      <c r="E48" s="220"/>
      <c r="J48" s="230"/>
      <c r="K48" s="230"/>
      <c r="L48" s="230"/>
      <c r="M48" s="230"/>
      <c r="N48" s="230"/>
    </row>
    <row r="49" spans="2:16" ht="12" customHeight="1" x14ac:dyDescent="0.2">
      <c r="B49" s="231">
        <v>9</v>
      </c>
      <c r="C49" s="447" t="s">
        <v>114</v>
      </c>
      <c r="D49" s="238"/>
      <c r="E49" s="211"/>
      <c r="H49" s="241" t="s">
        <v>83</v>
      </c>
      <c r="I49" s="230" t="s">
        <v>98</v>
      </c>
      <c r="J49" s="240"/>
      <c r="K49" s="230"/>
      <c r="L49" s="230"/>
      <c r="M49" s="230"/>
      <c r="N49" s="230"/>
    </row>
    <row r="50" spans="2:16" ht="12" customHeight="1" thickBot="1" x14ac:dyDescent="0.25">
      <c r="B50" s="234">
        <v>10</v>
      </c>
      <c r="C50" s="448"/>
      <c r="D50" s="239"/>
      <c r="E50" s="220"/>
      <c r="H50" s="241" t="s">
        <v>5</v>
      </c>
      <c r="I50" s="230" t="s">
        <v>99</v>
      </c>
      <c r="J50" s="240"/>
      <c r="K50" s="230"/>
      <c r="L50" s="230"/>
      <c r="M50" s="230"/>
      <c r="N50" s="230"/>
    </row>
    <row r="51" spans="2:16" ht="12" customHeight="1" x14ac:dyDescent="0.2">
      <c r="B51" s="227"/>
      <c r="C51" s="446"/>
      <c r="D51" s="243"/>
      <c r="E51" s="226"/>
      <c r="H51" s="241" t="s">
        <v>4</v>
      </c>
      <c r="I51" s="230" t="s">
        <v>100</v>
      </c>
      <c r="J51" s="240"/>
      <c r="K51" s="240"/>
      <c r="L51" s="240"/>
      <c r="M51" s="240"/>
      <c r="N51" s="230"/>
    </row>
    <row r="52" spans="2:16" ht="12" customHeight="1" x14ac:dyDescent="0.2">
      <c r="B52" s="227"/>
      <c r="C52" s="446"/>
      <c r="D52" s="243"/>
      <c r="E52" s="226"/>
      <c r="H52" s="357"/>
      <c r="I52" s="230"/>
      <c r="J52" s="240"/>
      <c r="K52" s="240"/>
      <c r="L52" s="240"/>
      <c r="M52" s="240"/>
      <c r="N52" s="230"/>
    </row>
    <row r="53" spans="2:16" ht="12" customHeight="1" x14ac:dyDescent="0.2">
      <c r="B53" s="227"/>
      <c r="C53" s="446"/>
      <c r="D53" s="243"/>
      <c r="E53" s="226"/>
      <c r="H53" s="210"/>
      <c r="I53" s="230"/>
      <c r="J53" s="230"/>
      <c r="K53" s="240"/>
      <c r="L53" s="240"/>
      <c r="M53" s="240"/>
      <c r="N53" s="230"/>
    </row>
    <row r="54" spans="2:16" ht="12" customHeight="1" x14ac:dyDescent="0.2">
      <c r="B54" s="227"/>
      <c r="C54" s="446"/>
      <c r="D54" s="243"/>
      <c r="E54" s="226"/>
      <c r="H54" s="241" t="s">
        <v>101</v>
      </c>
      <c r="I54" s="230" t="s">
        <v>111</v>
      </c>
      <c r="J54" s="230"/>
      <c r="K54" s="240"/>
      <c r="L54" s="240"/>
      <c r="M54" s="240"/>
      <c r="N54" s="230"/>
    </row>
    <row r="55" spans="2:16" ht="12" customHeight="1" x14ac:dyDescent="0.2">
      <c r="B55" s="227"/>
      <c r="C55" s="446"/>
      <c r="D55" s="243"/>
      <c r="E55" s="226"/>
      <c r="H55" s="241" t="s">
        <v>102</v>
      </c>
      <c r="I55" s="230" t="s">
        <v>105</v>
      </c>
      <c r="J55" s="230"/>
      <c r="K55" s="230"/>
      <c r="L55" s="230"/>
      <c r="M55" s="230"/>
      <c r="N55" s="230"/>
    </row>
    <row r="56" spans="2:16" ht="12" customHeight="1" x14ac:dyDescent="0.2">
      <c r="B56" s="227"/>
      <c r="C56" s="446"/>
      <c r="D56" s="243"/>
      <c r="E56" s="226"/>
      <c r="H56" s="241" t="s">
        <v>103</v>
      </c>
      <c r="I56" s="230" t="s">
        <v>112</v>
      </c>
      <c r="K56" s="230"/>
      <c r="L56" s="230"/>
      <c r="M56" s="230"/>
      <c r="N56" s="230"/>
    </row>
    <row r="57" spans="2:16" ht="12" customHeight="1" x14ac:dyDescent="0.2">
      <c r="B57" s="227"/>
      <c r="C57" s="446"/>
      <c r="D57" s="243"/>
      <c r="E57" s="226"/>
      <c r="K57" s="230"/>
      <c r="L57" s="230"/>
      <c r="M57" s="230"/>
      <c r="N57" s="230"/>
    </row>
    <row r="58" spans="2:16" x14ac:dyDescent="0.2">
      <c r="B58" s="227"/>
      <c r="C58" s="446"/>
      <c r="D58" s="243"/>
      <c r="E58" s="226"/>
    </row>
    <row r="59" spans="2:16" ht="9.9499999999999993" customHeight="1" x14ac:dyDescent="0.2">
      <c r="B59" s="227"/>
      <c r="C59" s="242"/>
      <c r="D59" s="243"/>
      <c r="E59" s="226"/>
    </row>
    <row r="60" spans="2:16" x14ac:dyDescent="0.2">
      <c r="B60" s="227"/>
      <c r="C60" s="242"/>
      <c r="D60" s="243"/>
      <c r="E60" s="226"/>
    </row>
    <row r="61" spans="2:16" ht="12" customHeight="1" x14ac:dyDescent="0.2">
      <c r="B61" s="227"/>
      <c r="C61" s="242"/>
      <c r="D61" s="243"/>
      <c r="E61" s="226"/>
    </row>
    <row r="62" spans="2:16" ht="12.75" x14ac:dyDescent="0.2">
      <c r="C62" s="118" t="s">
        <v>45</v>
      </c>
      <c r="D62" s="119"/>
      <c r="E62" s="118" t="s">
        <v>74</v>
      </c>
      <c r="F62" s="119"/>
      <c r="G62" s="119"/>
      <c r="H62" s="119"/>
      <c r="I62" s="119"/>
      <c r="J62" s="119"/>
      <c r="K62" s="118" t="s">
        <v>70</v>
      </c>
      <c r="L62" s="119"/>
      <c r="M62" s="119"/>
    </row>
    <row r="63" spans="2:16" ht="12.75" x14ac:dyDescent="0.2">
      <c r="C63" s="121"/>
      <c r="D63" s="119"/>
      <c r="E63" s="121"/>
      <c r="F63" s="119"/>
      <c r="G63" s="121"/>
      <c r="H63" s="121"/>
      <c r="I63" s="121"/>
      <c r="J63" s="121"/>
      <c r="K63" s="117"/>
      <c r="L63" s="121"/>
      <c r="M63" s="119"/>
      <c r="N63" s="44"/>
    </row>
    <row r="64" spans="2:16" ht="12.75" x14ac:dyDescent="0.2">
      <c r="C64" s="121"/>
      <c r="D64" s="121"/>
      <c r="E64" s="121"/>
      <c r="F64" s="119"/>
      <c r="G64" s="121"/>
      <c r="H64" s="121"/>
      <c r="I64" s="121"/>
      <c r="J64" s="121"/>
      <c r="K64" s="115"/>
      <c r="L64" s="119"/>
      <c r="M64" s="119"/>
      <c r="N64" s="75"/>
      <c r="O64" s="75"/>
      <c r="P64" s="75"/>
    </row>
  </sheetData>
  <sheetProtection selectLockedCells="1"/>
  <mergeCells count="44">
    <mergeCell ref="I14:L14"/>
    <mergeCell ref="C57:C58"/>
    <mergeCell ref="B14:B15"/>
    <mergeCell ref="C14:C15"/>
    <mergeCell ref="D14:D15"/>
    <mergeCell ref="E14:E15"/>
    <mergeCell ref="H33:H34"/>
    <mergeCell ref="C53:C54"/>
    <mergeCell ref="H31:H32"/>
    <mergeCell ref="E39:E40"/>
    <mergeCell ref="B22:F23"/>
    <mergeCell ref="G22:G23"/>
    <mergeCell ref="C39:C40"/>
    <mergeCell ref="D39:D40"/>
    <mergeCell ref="C55:C56"/>
    <mergeCell ref="B24:P24"/>
    <mergeCell ref="O34:P34"/>
    <mergeCell ref="C51:C52"/>
    <mergeCell ref="C41:C42"/>
    <mergeCell ref="C43:C46"/>
    <mergeCell ref="C47:C48"/>
    <mergeCell ref="C49:C50"/>
    <mergeCell ref="M34:N34"/>
    <mergeCell ref="B31:F32"/>
    <mergeCell ref="G31:G32"/>
    <mergeCell ref="B33:F34"/>
    <mergeCell ref="G33:G34"/>
    <mergeCell ref="B39:B40"/>
    <mergeCell ref="M23:N23"/>
    <mergeCell ref="M32:N32"/>
    <mergeCell ref="I34:L34"/>
    <mergeCell ref="H4:P4"/>
    <mergeCell ref="B7:P7"/>
    <mergeCell ref="I32:L32"/>
    <mergeCell ref="O32:P32"/>
    <mergeCell ref="B13:P13"/>
    <mergeCell ref="M14:P14"/>
    <mergeCell ref="B11:P11"/>
    <mergeCell ref="F14:F15"/>
    <mergeCell ref="G14:G15"/>
    <mergeCell ref="H14:H15"/>
    <mergeCell ref="H22:H23"/>
    <mergeCell ref="O23:P23"/>
    <mergeCell ref="I23:L23"/>
  </mergeCells>
  <phoneticPr fontId="3" type="noConversion"/>
  <pageMargins left="0.59055118110236227" right="0.19685039370078741" top="0.43307086614173229" bottom="0.51181102362204722" header="0.23622047244094491" footer="0.43307086614173229"/>
  <pageSetup paperSize="9" scale="83" orientation="portrait" r:id="rId1"/>
  <headerFooter alignWithMargins="0">
    <oddFooter>&amp;LF 487.15/Ed.06_F04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90"/>
  <sheetViews>
    <sheetView showGridLines="0" topLeftCell="A19" zoomScaleNormal="100" workbookViewId="0">
      <selection activeCell="B56" sqref="B56"/>
    </sheetView>
  </sheetViews>
  <sheetFormatPr defaultColWidth="9.140625" defaultRowHeight="11.25" x14ac:dyDescent="0.2"/>
  <cols>
    <col min="1" max="1" width="9.140625" style="31"/>
    <col min="2" max="2" width="3.140625" style="3" customWidth="1"/>
    <col min="3" max="3" width="3.85546875" style="3" customWidth="1"/>
    <col min="4" max="4" width="45.85546875" style="3" customWidth="1"/>
    <col min="5" max="5" width="11.85546875" style="3" customWidth="1"/>
    <col min="6" max="6" width="4.140625" style="3" customWidth="1"/>
    <col min="7" max="7" width="5.140625" style="3" customWidth="1"/>
    <col min="8" max="12" width="3.5703125" style="3" customWidth="1"/>
    <col min="13" max="14" width="4.140625" style="3" customWidth="1"/>
    <col min="15" max="15" width="4.85546875" style="3" customWidth="1"/>
    <col min="16" max="16" width="4.5703125" style="3" customWidth="1"/>
    <col min="17" max="17" width="9.140625" style="35"/>
    <col min="18" max="18" width="4.42578125" style="35" customWidth="1"/>
    <col min="19" max="29" width="4.140625" style="35" customWidth="1"/>
    <col min="30" max="30" width="4.5703125" style="35" customWidth="1"/>
    <col min="31" max="44" width="3.85546875" style="35" customWidth="1"/>
    <col min="45" max="56" width="9.140625" style="35"/>
    <col min="57" max="16384" width="9.140625" style="3"/>
  </cols>
  <sheetData>
    <row r="1" spans="1:56" s="30" customFormat="1" x14ac:dyDescent="0.2">
      <c r="A1" s="31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</row>
    <row r="2" spans="1:56" s="45" customFormat="1" ht="15" x14ac:dyDescent="0.2">
      <c r="A2" s="32"/>
      <c r="B2" s="25" t="s">
        <v>69</v>
      </c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</row>
    <row r="3" spans="1:56" s="45" customFormat="1" ht="15" x14ac:dyDescent="0.2">
      <c r="A3" s="32"/>
      <c r="B3" s="25" t="s">
        <v>75</v>
      </c>
      <c r="M3" s="2" t="s">
        <v>44</v>
      </c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</row>
    <row r="4" spans="1:56" s="45" customFormat="1" ht="15" x14ac:dyDescent="0.2">
      <c r="A4" s="32"/>
      <c r="B4" s="72"/>
      <c r="C4" s="92"/>
      <c r="D4" s="92"/>
      <c r="E4" s="92"/>
      <c r="H4" s="364" t="s">
        <v>76</v>
      </c>
      <c r="I4" s="370"/>
      <c r="J4" s="370"/>
      <c r="K4" s="370"/>
      <c r="L4" s="370"/>
      <c r="M4" s="370"/>
      <c r="N4" s="370"/>
      <c r="O4" s="370"/>
      <c r="P4" s="370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</row>
    <row r="5" spans="1:56" s="45" customFormat="1" ht="15" x14ac:dyDescent="0.2">
      <c r="A5" s="32"/>
      <c r="B5" s="91"/>
      <c r="C5" s="92"/>
      <c r="D5" s="92"/>
      <c r="E5" s="9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</row>
    <row r="6" spans="1:56" s="45" customFormat="1" ht="15" x14ac:dyDescent="0.2">
      <c r="A6" s="32"/>
      <c r="B6" s="91"/>
      <c r="C6" s="92"/>
      <c r="D6" s="92"/>
      <c r="E6" s="92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</row>
    <row r="7" spans="1:56" s="45" customFormat="1" ht="27.6" customHeight="1" x14ac:dyDescent="0.2">
      <c r="A7" s="32"/>
      <c r="B7" s="91"/>
      <c r="C7" s="92"/>
      <c r="D7" s="92"/>
      <c r="E7" s="92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</row>
    <row r="8" spans="1:56" ht="15.75" x14ac:dyDescent="0.2">
      <c r="B8" s="468" t="s">
        <v>16</v>
      </c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</row>
    <row r="9" spans="1:56" ht="12.75" x14ac:dyDescent="0.2">
      <c r="B9" s="93" t="str">
        <f>CONCATENATE(Pagina1!B9,Pagina1!D9)</f>
        <v xml:space="preserve">Domeniul: </v>
      </c>
      <c r="C9" s="1"/>
    </row>
    <row r="10" spans="1:56" ht="12.75" x14ac:dyDescent="0.2">
      <c r="B10" s="114" t="s">
        <v>94</v>
      </c>
    </row>
    <row r="11" spans="1:56" ht="12.75" x14ac:dyDescent="0.2">
      <c r="B11" s="94"/>
    </row>
    <row r="12" spans="1:56" ht="12.75" x14ac:dyDescent="0.2">
      <c r="B12" s="94"/>
    </row>
    <row r="13" spans="1:56" ht="15.6" customHeight="1" x14ac:dyDescent="0.2">
      <c r="B13" s="94"/>
    </row>
    <row r="14" spans="1:56" x14ac:dyDescent="0.2">
      <c r="B14" s="4"/>
    </row>
    <row r="15" spans="1:56" s="5" customFormat="1" ht="15.75" x14ac:dyDescent="0.2">
      <c r="A15" s="33"/>
      <c r="B15" s="468" t="s">
        <v>68</v>
      </c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</row>
    <row r="16" spans="1:56" ht="13.5" thickBot="1" x14ac:dyDescent="0.25">
      <c r="C16" s="6"/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56" ht="13.5" customHeight="1" thickBot="1" x14ac:dyDescent="0.25">
      <c r="B17" s="455" t="s">
        <v>72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7"/>
    </row>
    <row r="18" spans="1:56" s="8" customFormat="1" ht="15" customHeight="1" x14ac:dyDescent="0.2">
      <c r="A18" s="34"/>
      <c r="B18" s="481" t="s">
        <v>0</v>
      </c>
      <c r="C18" s="483" t="s">
        <v>26</v>
      </c>
      <c r="D18" s="483" t="s">
        <v>1</v>
      </c>
      <c r="E18" s="483" t="s">
        <v>3</v>
      </c>
      <c r="F18" s="472" t="s">
        <v>2</v>
      </c>
      <c r="G18" s="474" t="s">
        <v>8</v>
      </c>
      <c r="H18" s="476" t="s">
        <v>9</v>
      </c>
      <c r="I18" s="478" t="s">
        <v>14</v>
      </c>
      <c r="J18" s="479"/>
      <c r="K18" s="479"/>
      <c r="L18" s="480"/>
      <c r="M18" s="478" t="s">
        <v>15</v>
      </c>
      <c r="N18" s="479"/>
      <c r="O18" s="479"/>
      <c r="P18" s="480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</row>
    <row r="19" spans="1:56" s="8" customFormat="1" ht="13.5" customHeight="1" thickBot="1" x14ac:dyDescent="0.25">
      <c r="A19" s="34"/>
      <c r="B19" s="482"/>
      <c r="C19" s="484"/>
      <c r="D19" s="484"/>
      <c r="E19" s="484"/>
      <c r="F19" s="473"/>
      <c r="G19" s="475"/>
      <c r="H19" s="477"/>
      <c r="I19" s="9" t="s">
        <v>4</v>
      </c>
      <c r="J19" s="10" t="s">
        <v>5</v>
      </c>
      <c r="K19" s="10" t="s">
        <v>6</v>
      </c>
      <c r="L19" s="43" t="s">
        <v>7</v>
      </c>
      <c r="M19" s="9" t="s">
        <v>12</v>
      </c>
      <c r="N19" s="10" t="s">
        <v>13</v>
      </c>
      <c r="O19" s="10" t="s">
        <v>10</v>
      </c>
      <c r="P19" s="43" t="s">
        <v>11</v>
      </c>
      <c r="Q19" s="37"/>
      <c r="R19" s="37" t="s">
        <v>24</v>
      </c>
      <c r="S19" s="38" t="s">
        <v>4</v>
      </c>
      <c r="T19" s="38" t="s">
        <v>5</v>
      </c>
      <c r="U19" s="38" t="s">
        <v>6</v>
      </c>
      <c r="V19" s="38" t="s">
        <v>7</v>
      </c>
      <c r="W19" s="39"/>
      <c r="X19" s="40" t="s">
        <v>12</v>
      </c>
      <c r="Y19" s="40" t="s">
        <v>13</v>
      </c>
      <c r="Z19" s="40" t="s">
        <v>10</v>
      </c>
      <c r="AA19" s="41" t="s">
        <v>11</v>
      </c>
      <c r="AB19" s="39"/>
      <c r="AC19" s="37"/>
      <c r="AD19" s="37" t="s">
        <v>13</v>
      </c>
      <c r="AE19" s="37" t="s">
        <v>19</v>
      </c>
      <c r="AF19" s="37" t="s">
        <v>20</v>
      </c>
      <c r="AG19" s="37" t="s">
        <v>27</v>
      </c>
      <c r="AH19" s="37" t="s">
        <v>22</v>
      </c>
      <c r="AI19" s="37"/>
      <c r="AJ19" s="37"/>
      <c r="AK19" s="37"/>
      <c r="AL19" s="37"/>
      <c r="AM19" s="37"/>
      <c r="AN19" s="37"/>
      <c r="AO19" s="37" t="s">
        <v>34</v>
      </c>
      <c r="AP19" s="37" t="s">
        <v>21</v>
      </c>
      <c r="AQ19" s="37" t="s">
        <v>28</v>
      </c>
      <c r="AR19" s="37" t="s">
        <v>23</v>
      </c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</row>
    <row r="20" spans="1:56" ht="15" customHeight="1" x14ac:dyDescent="0.2">
      <c r="B20" s="19">
        <v>1</v>
      </c>
      <c r="C20" s="20" t="s">
        <v>5</v>
      </c>
      <c r="D20" s="21" t="s">
        <v>81</v>
      </c>
      <c r="E20" s="109"/>
      <c r="F20" s="290" t="s">
        <v>101</v>
      </c>
      <c r="G20" s="302">
        <v>10</v>
      </c>
      <c r="H20" s="300" t="s">
        <v>80</v>
      </c>
      <c r="I20" s="294"/>
      <c r="J20" s="109"/>
      <c r="K20" s="109"/>
      <c r="L20" s="295"/>
      <c r="M20" s="306"/>
      <c r="N20" s="307"/>
      <c r="O20" s="110"/>
      <c r="P20" s="111">
        <f>G20*25</f>
        <v>250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X20" s="35">
        <v>0</v>
      </c>
      <c r="Y20" s="35">
        <v>0</v>
      </c>
      <c r="Z20" s="35">
        <v>0</v>
      </c>
      <c r="AA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O20" s="35">
        <v>0</v>
      </c>
      <c r="AP20" s="35">
        <v>0</v>
      </c>
      <c r="AQ20" s="35">
        <v>0</v>
      </c>
      <c r="AR20" s="35">
        <v>0</v>
      </c>
    </row>
    <row r="21" spans="1:56" ht="15" customHeight="1" thickBot="1" x14ac:dyDescent="0.25">
      <c r="B21" s="22">
        <v>2</v>
      </c>
      <c r="C21" s="23" t="s">
        <v>118</v>
      </c>
      <c r="D21" s="24" t="s">
        <v>84</v>
      </c>
      <c r="E21" s="23"/>
      <c r="F21" s="291" t="s">
        <v>103</v>
      </c>
      <c r="G21" s="303">
        <v>5</v>
      </c>
      <c r="H21" s="301" t="s">
        <v>80</v>
      </c>
      <c r="I21" s="296"/>
      <c r="J21" s="297"/>
      <c r="K21" s="297"/>
      <c r="L21" s="298"/>
      <c r="M21" s="18"/>
      <c r="N21" s="308"/>
      <c r="O21" s="310"/>
      <c r="P21" s="311">
        <v>125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X21" s="35">
        <v>0</v>
      </c>
      <c r="Y21" s="35">
        <v>0</v>
      </c>
      <c r="Z21" s="35">
        <v>0</v>
      </c>
      <c r="AA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O21" s="35">
        <v>0</v>
      </c>
      <c r="AP21" s="35">
        <v>0</v>
      </c>
      <c r="AQ21" s="35">
        <v>0</v>
      </c>
      <c r="AR21" s="35">
        <v>0</v>
      </c>
    </row>
    <row r="22" spans="1:56" ht="15" customHeight="1" thickBot="1" x14ac:dyDescent="0.25">
      <c r="B22" s="460" t="s">
        <v>65</v>
      </c>
      <c r="C22" s="461"/>
      <c r="D22" s="461"/>
      <c r="E22" s="461"/>
      <c r="F22" s="462"/>
      <c r="G22" s="466">
        <v>10</v>
      </c>
      <c r="H22" s="292"/>
      <c r="I22" s="11"/>
      <c r="J22" s="299"/>
      <c r="K22" s="299"/>
      <c r="L22" s="304"/>
      <c r="M22" s="12"/>
      <c r="N22" s="309"/>
      <c r="O22" s="12"/>
      <c r="P22" s="305">
        <v>250</v>
      </c>
      <c r="R22" s="78" t="e">
        <v>#REF!</v>
      </c>
      <c r="S22" s="78" t="e">
        <v>#REF!</v>
      </c>
      <c r="T22" s="78" t="e">
        <v>#REF!</v>
      </c>
      <c r="U22" s="78" t="e">
        <v>#REF!</v>
      </c>
      <c r="V22" s="78" t="e">
        <v>#REF!</v>
      </c>
      <c r="W22" s="78"/>
      <c r="X22" s="78" t="e">
        <v>#REF!</v>
      </c>
      <c r="Y22" s="78" t="e">
        <v>#REF!</v>
      </c>
      <c r="Z22" s="78" t="e">
        <v>#REF!</v>
      </c>
      <c r="AA22" s="78" t="e">
        <v>#REF!</v>
      </c>
      <c r="AB22" s="78"/>
      <c r="AC22" s="78" t="e">
        <v>#REF!</v>
      </c>
      <c r="AD22" s="78" t="e">
        <v>#REF!</v>
      </c>
      <c r="AE22" s="78" t="e">
        <v>#REF!</v>
      </c>
      <c r="AF22" s="78" t="e">
        <v>#REF!</v>
      </c>
      <c r="AG22" s="78" t="e">
        <v>#REF!</v>
      </c>
      <c r="AH22" s="78" t="e">
        <v>#REF!</v>
      </c>
      <c r="AI22" s="78"/>
      <c r="AJ22" s="78"/>
      <c r="AK22" s="78"/>
      <c r="AL22" s="78"/>
      <c r="AM22" s="78"/>
      <c r="AN22" s="78"/>
      <c r="AO22" s="78" t="e">
        <v>#REF!</v>
      </c>
      <c r="AP22" s="78" t="e">
        <v>#REF!</v>
      </c>
      <c r="AQ22" s="78" t="e">
        <v>#REF!</v>
      </c>
      <c r="AR22" s="78" t="e">
        <v>#REF!</v>
      </c>
    </row>
    <row r="23" spans="1:56" ht="15" customHeight="1" thickBot="1" x14ac:dyDescent="0.25">
      <c r="B23" s="463"/>
      <c r="C23" s="464"/>
      <c r="D23" s="464"/>
      <c r="E23" s="464"/>
      <c r="F23" s="465"/>
      <c r="G23" s="467"/>
      <c r="H23" s="70"/>
      <c r="I23" s="469"/>
      <c r="J23" s="470"/>
      <c r="K23" s="470"/>
      <c r="L23" s="471"/>
      <c r="M23" s="14"/>
      <c r="N23" s="14"/>
      <c r="O23" s="469"/>
      <c r="P23" s="471"/>
      <c r="T23" s="78">
        <v>0</v>
      </c>
    </row>
    <row r="24" spans="1:56" ht="15" customHeight="1" thickBot="1" x14ac:dyDescent="0.25">
      <c r="B24" s="460" t="s">
        <v>66</v>
      </c>
      <c r="C24" s="461"/>
      <c r="D24" s="461"/>
      <c r="E24" s="461"/>
      <c r="F24" s="462"/>
      <c r="G24" s="466">
        <v>10</v>
      </c>
      <c r="H24" s="292"/>
      <c r="I24" s="11"/>
      <c r="J24" s="299"/>
      <c r="K24" s="299"/>
      <c r="L24" s="95"/>
      <c r="M24" s="293"/>
      <c r="N24" s="15"/>
      <c r="O24" s="11"/>
      <c r="P24" s="95">
        <v>250</v>
      </c>
      <c r="X24" s="35" t="e">
        <v>#REF!</v>
      </c>
      <c r="Y24" s="35" t="e">
        <v>#REF!</v>
      </c>
      <c r="Z24" s="35" t="e">
        <v>#REF!</v>
      </c>
      <c r="AA24" s="35" t="e">
        <v>#REF!</v>
      </c>
      <c r="AB24" s="35" t="e">
        <v>#REF!</v>
      </c>
      <c r="AC24" s="35" t="e">
        <v>#REF!</v>
      </c>
      <c r="AD24" s="35" t="e">
        <v>#REF!</v>
      </c>
      <c r="AE24" s="35" t="e">
        <v>#REF!</v>
      </c>
      <c r="AF24" s="35" t="e">
        <v>#REF!</v>
      </c>
      <c r="AG24" s="35" t="e">
        <v>#REF!</v>
      </c>
      <c r="AH24" s="35" t="e">
        <v>#REF!</v>
      </c>
      <c r="AI24" s="35" t="e">
        <v>#REF!</v>
      </c>
      <c r="AJ24" s="35" t="e">
        <v>#REF!</v>
      </c>
      <c r="AK24" s="35" t="e">
        <v>#REF!</v>
      </c>
      <c r="AL24" s="35" t="e">
        <v>#REF!</v>
      </c>
      <c r="AM24" s="35" t="e">
        <v>#REF!</v>
      </c>
      <c r="AN24" s="35" t="e">
        <v>#REF!</v>
      </c>
      <c r="AO24" s="35" t="e">
        <v>#REF!</v>
      </c>
      <c r="AP24" s="35" t="e">
        <v>#REF!</v>
      </c>
      <c r="AQ24" s="35" t="e">
        <v>#REF!</v>
      </c>
      <c r="AR24" s="35" t="e">
        <v>#REF!</v>
      </c>
    </row>
    <row r="25" spans="1:56" ht="15" customHeight="1" thickBot="1" x14ac:dyDescent="0.25">
      <c r="B25" s="463"/>
      <c r="C25" s="464"/>
      <c r="D25" s="464"/>
      <c r="E25" s="464"/>
      <c r="F25" s="465"/>
      <c r="G25" s="467"/>
      <c r="H25" s="71"/>
      <c r="I25" s="458"/>
      <c r="J25" s="488"/>
      <c r="K25" s="488"/>
      <c r="L25" s="459"/>
      <c r="M25" s="16"/>
      <c r="N25" s="16"/>
      <c r="O25" s="458"/>
      <c r="P25" s="459"/>
    </row>
    <row r="26" spans="1:56" ht="15" customHeight="1" x14ac:dyDescent="0.2">
      <c r="B26" s="96"/>
      <c r="C26" s="96"/>
      <c r="D26" s="96"/>
      <c r="E26" s="96"/>
      <c r="F26" s="96"/>
      <c r="G26" s="13"/>
      <c r="H26" s="97"/>
      <c r="I26" s="13"/>
      <c r="J26" s="13"/>
      <c r="K26" s="13"/>
      <c r="L26" s="13"/>
      <c r="M26" s="14"/>
      <c r="N26" s="14"/>
      <c r="O26" s="13"/>
      <c r="P26" s="13"/>
    </row>
    <row r="27" spans="1:56" ht="33.6" customHeight="1" x14ac:dyDescent="0.2">
      <c r="B27" s="96"/>
      <c r="C27" s="96"/>
      <c r="D27" s="96"/>
      <c r="E27" s="96"/>
      <c r="F27" s="96"/>
      <c r="G27" s="13"/>
      <c r="H27" s="97"/>
      <c r="I27" s="13"/>
      <c r="J27" s="13"/>
      <c r="K27" s="13"/>
      <c r="L27" s="13"/>
      <c r="M27" s="14"/>
      <c r="N27" s="14"/>
      <c r="O27" s="13"/>
      <c r="P27" s="13"/>
    </row>
    <row r="28" spans="1:56" ht="15" customHeight="1" x14ac:dyDescent="0.2">
      <c r="B28" s="96"/>
      <c r="C28" s="96"/>
      <c r="D28" s="96"/>
      <c r="E28" s="96"/>
      <c r="F28" s="96"/>
      <c r="G28" s="13"/>
      <c r="H28" s="97"/>
      <c r="I28" s="13"/>
      <c r="J28" s="13"/>
      <c r="K28" s="13"/>
      <c r="L28" s="13"/>
      <c r="M28" s="14"/>
      <c r="N28" s="14"/>
      <c r="O28" s="13"/>
      <c r="P28" s="13"/>
    </row>
    <row r="29" spans="1:56" ht="12" customHeight="1" x14ac:dyDescent="0.2"/>
    <row r="30" spans="1:56" ht="12" customHeight="1" thickBot="1" x14ac:dyDescent="0.25">
      <c r="H30" s="229" t="s">
        <v>9</v>
      </c>
      <c r="I30" s="230" t="s">
        <v>35</v>
      </c>
      <c r="J30" s="26"/>
      <c r="K30" s="26"/>
      <c r="L30" s="26"/>
      <c r="M30" s="26"/>
      <c r="N30" s="26"/>
    </row>
    <row r="31" spans="1:56" ht="12" customHeight="1" x14ac:dyDescent="0.2">
      <c r="B31" s="491" t="s">
        <v>0</v>
      </c>
      <c r="C31" s="489" t="s">
        <v>28</v>
      </c>
      <c r="D31" s="489" t="s">
        <v>29</v>
      </c>
      <c r="E31" s="489" t="s">
        <v>3</v>
      </c>
      <c r="H31" s="229" t="s">
        <v>4</v>
      </c>
      <c r="I31" s="230" t="s">
        <v>36</v>
      </c>
      <c r="J31" s="26"/>
      <c r="K31" s="26"/>
      <c r="L31" s="26"/>
      <c r="M31" s="26"/>
      <c r="N31" s="26"/>
    </row>
    <row r="32" spans="1:56" ht="12" customHeight="1" thickBot="1" x14ac:dyDescent="0.25">
      <c r="B32" s="492"/>
      <c r="C32" s="490"/>
      <c r="D32" s="490"/>
      <c r="E32" s="490"/>
      <c r="H32" s="229" t="s">
        <v>5</v>
      </c>
      <c r="I32" s="230" t="s">
        <v>37</v>
      </c>
      <c r="J32" s="26"/>
      <c r="K32" s="26"/>
      <c r="L32" s="26"/>
      <c r="M32" s="26"/>
      <c r="N32" s="26"/>
    </row>
    <row r="33" spans="2:14" ht="12" customHeight="1" x14ac:dyDescent="0.2">
      <c r="B33" s="17">
        <v>1</v>
      </c>
      <c r="C33" s="485" t="s">
        <v>30</v>
      </c>
      <c r="D33" s="21"/>
      <c r="E33" s="20"/>
      <c r="H33" s="229" t="s">
        <v>6</v>
      </c>
      <c r="I33" s="230" t="s">
        <v>38</v>
      </c>
      <c r="J33" s="26"/>
      <c r="K33" s="26"/>
      <c r="L33" s="26"/>
      <c r="M33" s="26"/>
      <c r="N33" s="26"/>
    </row>
    <row r="34" spans="2:14" ht="12" customHeight="1" thickBot="1" x14ac:dyDescent="0.25">
      <c r="B34" s="18">
        <v>2</v>
      </c>
      <c r="C34" s="486"/>
      <c r="D34" s="28"/>
      <c r="E34" s="20"/>
      <c r="H34" s="229" t="s">
        <v>7</v>
      </c>
      <c r="I34" s="230" t="s">
        <v>39</v>
      </c>
      <c r="J34" s="26"/>
      <c r="K34" s="26"/>
      <c r="L34" s="26"/>
      <c r="M34" s="26"/>
      <c r="N34" s="26"/>
    </row>
    <row r="35" spans="2:14" ht="12" customHeight="1" x14ac:dyDescent="0.2">
      <c r="B35" s="17">
        <v>3</v>
      </c>
      <c r="C35" s="485" t="s">
        <v>31</v>
      </c>
      <c r="D35" s="24"/>
      <c r="E35" s="23"/>
      <c r="H35" s="229" t="s">
        <v>12</v>
      </c>
      <c r="I35" s="230" t="s">
        <v>40</v>
      </c>
      <c r="J35" s="26"/>
      <c r="K35" s="26"/>
      <c r="L35" s="26"/>
      <c r="M35" s="26"/>
      <c r="N35" s="26"/>
    </row>
    <row r="36" spans="2:14" ht="12" customHeight="1" thickBot="1" x14ac:dyDescent="0.25">
      <c r="B36" s="18">
        <v>4</v>
      </c>
      <c r="C36" s="486"/>
      <c r="D36" s="28"/>
      <c r="E36" s="23"/>
      <c r="H36" s="229" t="s">
        <v>13</v>
      </c>
      <c r="I36" s="230" t="s">
        <v>41</v>
      </c>
      <c r="J36" s="26"/>
      <c r="K36" s="26"/>
      <c r="L36" s="26"/>
      <c r="M36" s="26"/>
      <c r="N36" s="26"/>
    </row>
    <row r="37" spans="2:14" ht="12" customHeight="1" x14ac:dyDescent="0.2">
      <c r="B37" s="17">
        <v>5</v>
      </c>
      <c r="C37" s="485" t="s">
        <v>32</v>
      </c>
      <c r="D37" s="24"/>
      <c r="E37" s="23"/>
      <c r="H37" s="229" t="s">
        <v>10</v>
      </c>
      <c r="I37" s="230" t="s">
        <v>42</v>
      </c>
      <c r="J37" s="26"/>
      <c r="K37" s="26"/>
      <c r="L37" s="26"/>
      <c r="M37" s="26"/>
      <c r="N37" s="26"/>
    </row>
    <row r="38" spans="2:14" ht="12" customHeight="1" thickBot="1" x14ac:dyDescent="0.25">
      <c r="B38" s="360">
        <v>6</v>
      </c>
      <c r="C38" s="487"/>
      <c r="D38" s="361"/>
      <c r="E38" s="297"/>
      <c r="H38" s="229" t="s">
        <v>11</v>
      </c>
      <c r="I38" s="230" t="s">
        <v>43</v>
      </c>
      <c r="J38" s="26"/>
      <c r="K38" s="26"/>
      <c r="L38" s="26"/>
      <c r="M38" s="26"/>
      <c r="N38" s="26"/>
    </row>
    <row r="39" spans="2:14" ht="12" customHeight="1" x14ac:dyDescent="0.2">
      <c r="B39" s="17">
        <v>7</v>
      </c>
      <c r="C39" s="485" t="s">
        <v>33</v>
      </c>
      <c r="D39" s="363"/>
      <c r="E39" s="27"/>
      <c r="H39" s="210"/>
      <c r="I39" s="230"/>
      <c r="J39" s="26"/>
      <c r="K39" s="26"/>
      <c r="L39" s="26"/>
      <c r="M39" s="26"/>
      <c r="N39" s="26"/>
    </row>
    <row r="40" spans="2:14" ht="12" customHeight="1" thickBot="1" x14ac:dyDescent="0.25">
      <c r="B40" s="18">
        <v>8</v>
      </c>
      <c r="C40" s="486"/>
      <c r="D40" s="362"/>
      <c r="E40" s="29"/>
      <c r="H40" s="42"/>
      <c r="I40" s="42"/>
      <c r="J40" s="26"/>
      <c r="K40" s="26"/>
      <c r="L40" s="26"/>
      <c r="M40" s="26"/>
      <c r="N40" s="26"/>
    </row>
    <row r="41" spans="2:14" ht="12" customHeight="1" x14ac:dyDescent="0.2">
      <c r="B41" s="227"/>
      <c r="C41" s="446"/>
      <c r="D41" s="243"/>
      <c r="E41" s="226"/>
      <c r="H41" s="241" t="s">
        <v>83</v>
      </c>
      <c r="I41" s="230" t="s">
        <v>98</v>
      </c>
      <c r="J41" s="102"/>
      <c r="K41" s="102"/>
      <c r="L41" s="26"/>
      <c r="M41" s="26"/>
      <c r="N41" s="26"/>
    </row>
    <row r="42" spans="2:14" ht="12" customHeight="1" x14ac:dyDescent="0.2">
      <c r="B42" s="227"/>
      <c r="C42" s="446"/>
      <c r="D42" s="243"/>
      <c r="E42" s="226"/>
      <c r="H42" s="241" t="s">
        <v>5</v>
      </c>
      <c r="I42" s="230" t="s">
        <v>99</v>
      </c>
      <c r="J42" s="102"/>
      <c r="K42" s="102"/>
      <c r="L42" s="26"/>
      <c r="M42" s="26"/>
      <c r="N42" s="26"/>
    </row>
    <row r="43" spans="2:14" ht="12" customHeight="1" x14ac:dyDescent="0.2">
      <c r="B43" s="227"/>
      <c r="C43" s="446"/>
      <c r="D43" s="243"/>
      <c r="E43" s="226"/>
      <c r="H43" s="241" t="s">
        <v>4</v>
      </c>
      <c r="I43" s="230" t="s">
        <v>100</v>
      </c>
      <c r="J43" s="26"/>
      <c r="K43" s="26"/>
      <c r="L43" s="26"/>
      <c r="M43" s="26"/>
      <c r="N43" s="26"/>
    </row>
    <row r="44" spans="2:14" ht="12" customHeight="1" x14ac:dyDescent="0.2">
      <c r="B44" s="227"/>
      <c r="C44" s="446"/>
      <c r="D44" s="243"/>
      <c r="E44" s="226"/>
      <c r="H44" s="357"/>
      <c r="I44" s="230"/>
      <c r="J44" s="26"/>
      <c r="K44" s="26"/>
      <c r="L44" s="26"/>
      <c r="M44" s="26"/>
      <c r="N44" s="26"/>
    </row>
    <row r="45" spans="2:14" ht="12" customHeight="1" x14ac:dyDescent="0.2">
      <c r="B45" s="227"/>
      <c r="C45" s="446"/>
      <c r="D45" s="243"/>
      <c r="E45" s="226"/>
      <c r="H45" s="210"/>
      <c r="I45" s="230"/>
      <c r="J45" s="26"/>
      <c r="K45" s="26"/>
      <c r="L45" s="26"/>
      <c r="M45" s="26"/>
      <c r="N45" s="26"/>
    </row>
    <row r="46" spans="2:14" ht="12" customHeight="1" x14ac:dyDescent="0.2">
      <c r="B46" s="227"/>
      <c r="C46" s="446"/>
      <c r="D46" s="243"/>
      <c r="E46" s="226"/>
      <c r="H46" s="241" t="s">
        <v>101</v>
      </c>
      <c r="I46" s="230" t="s">
        <v>111</v>
      </c>
      <c r="J46" s="26"/>
      <c r="K46" s="26"/>
      <c r="L46" s="26"/>
      <c r="M46" s="26"/>
      <c r="N46" s="26"/>
    </row>
    <row r="47" spans="2:14" ht="12" customHeight="1" x14ac:dyDescent="0.2">
      <c r="B47" s="227"/>
      <c r="C47" s="446"/>
      <c r="D47" s="243"/>
      <c r="E47" s="226"/>
      <c r="H47" s="241" t="s">
        <v>102</v>
      </c>
      <c r="I47" s="230" t="s">
        <v>105</v>
      </c>
      <c r="J47" s="26"/>
      <c r="K47" s="26"/>
      <c r="L47" s="26"/>
      <c r="M47" s="26"/>
      <c r="N47" s="26"/>
    </row>
    <row r="48" spans="2:14" x14ac:dyDescent="0.2">
      <c r="B48" s="227"/>
      <c r="C48" s="446"/>
      <c r="D48" s="243"/>
      <c r="E48" s="226"/>
      <c r="H48" s="241" t="s">
        <v>103</v>
      </c>
      <c r="I48" s="230" t="s">
        <v>112</v>
      </c>
    </row>
    <row r="49" spans="2:16" x14ac:dyDescent="0.2">
      <c r="B49" s="227"/>
      <c r="C49" s="446"/>
      <c r="D49" s="243"/>
      <c r="E49" s="226"/>
    </row>
    <row r="50" spans="2:16" x14ac:dyDescent="0.2">
      <c r="B50" s="227"/>
      <c r="C50" s="446"/>
      <c r="D50" s="243"/>
      <c r="E50" s="226"/>
    </row>
    <row r="51" spans="2:16" x14ac:dyDescent="0.2">
      <c r="B51" s="227"/>
      <c r="C51" s="446"/>
      <c r="D51" s="243"/>
      <c r="E51" s="226"/>
    </row>
    <row r="52" spans="2:16" x14ac:dyDescent="0.2">
      <c r="B52" s="227"/>
      <c r="C52" s="446"/>
      <c r="D52" s="243"/>
      <c r="E52" s="226"/>
    </row>
    <row r="53" spans="2:16" x14ac:dyDescent="0.2">
      <c r="B53" s="14"/>
      <c r="C53" s="98"/>
      <c r="D53" s="99"/>
      <c r="E53" s="97"/>
    </row>
    <row r="54" spans="2:16" x14ac:dyDescent="0.2">
      <c r="B54" s="14"/>
      <c r="C54" s="98"/>
      <c r="D54" s="99"/>
      <c r="E54" s="97"/>
    </row>
    <row r="55" spans="2:16" x14ac:dyDescent="0.2">
      <c r="B55" s="14"/>
      <c r="C55" s="98"/>
      <c r="D55" s="99"/>
      <c r="E55" s="97"/>
    </row>
    <row r="56" spans="2:16" ht="40.35" customHeight="1" x14ac:dyDescent="0.2">
      <c r="B56" s="14"/>
      <c r="C56" s="98"/>
      <c r="D56" s="99"/>
      <c r="E56" s="97"/>
    </row>
    <row r="57" spans="2:16" x14ac:dyDescent="0.2">
      <c r="B57" s="14"/>
      <c r="C57" s="98"/>
      <c r="D57" s="99"/>
      <c r="E57" s="97"/>
    </row>
    <row r="58" spans="2:16" ht="12.75" x14ac:dyDescent="0.2">
      <c r="C58" s="118" t="s">
        <v>45</v>
      </c>
      <c r="D58" s="119"/>
      <c r="E58" s="119" t="s">
        <v>74</v>
      </c>
      <c r="F58" s="119"/>
      <c r="G58" s="119"/>
      <c r="H58" s="119"/>
      <c r="I58" s="118" t="s">
        <v>70</v>
      </c>
      <c r="L58" s="119"/>
    </row>
    <row r="59" spans="2:16" ht="12.75" x14ac:dyDescent="0.2">
      <c r="B59" s="42"/>
      <c r="C59" s="120"/>
      <c r="D59" s="2"/>
      <c r="E59" s="2"/>
      <c r="F59" s="2"/>
      <c r="G59" s="2"/>
      <c r="H59" s="2"/>
      <c r="I59" s="117"/>
      <c r="L59" s="2"/>
      <c r="O59" s="42"/>
      <c r="P59" s="42"/>
    </row>
    <row r="60" spans="2:16" ht="12.75" x14ac:dyDescent="0.2">
      <c r="B60" s="42"/>
      <c r="C60" s="103"/>
      <c r="D60" s="119"/>
      <c r="E60" s="119"/>
      <c r="F60" s="119"/>
      <c r="G60" s="119"/>
      <c r="H60" s="119"/>
      <c r="I60" s="119"/>
      <c r="J60" s="2"/>
      <c r="K60" s="2"/>
      <c r="L60" s="119"/>
      <c r="M60" s="75"/>
      <c r="P60" s="75"/>
    </row>
    <row r="61" spans="2:16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</row>
    <row r="62" spans="2:16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2:16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</row>
    <row r="64" spans="2:16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spans="2:16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</row>
    <row r="66" spans="2:16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spans="2: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</row>
    <row r="68" spans="2:16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2:16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2:16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2:16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2:16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2:16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2:16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2:16" x14ac:dyDescent="0.2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2:16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2:16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x14ac:dyDescent="0.2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2:16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2:16" x14ac:dyDescent="0.2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2:16" x14ac:dyDescent="0.2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2:16" x14ac:dyDescent="0.2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2:16" x14ac:dyDescent="0.2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2:16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2:16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2:16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2:16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2:16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2:16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2:16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2:16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2:16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2:16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2:16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</row>
    <row r="100" spans="2:16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</row>
    <row r="101" spans="2:16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</row>
    <row r="102" spans="2:16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spans="2:16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2:16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spans="2:16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</row>
    <row r="106" spans="2:16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</row>
    <row r="107" spans="2:16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2:16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2:16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2:16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2:16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2:16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2:16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2:16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2:16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2:16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7" spans="2:16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</row>
    <row r="118" spans="2:16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</row>
    <row r="119" spans="2:16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0" spans="2:16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</row>
    <row r="121" spans="2:16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</row>
    <row r="122" spans="2:16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</row>
    <row r="123" spans="2:16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2:16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2:16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2:16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spans="2:16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</row>
    <row r="128" spans="2:16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</row>
    <row r="129" spans="2:16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2:16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</row>
    <row r="131" spans="2:16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</row>
    <row r="132" spans="2:16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2:16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2:16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spans="2:16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2:16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2:16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6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6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6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6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6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6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2:16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2:16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2:16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2:16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2:16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2:16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2:16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2:16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2:16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2:16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spans="2:16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</row>
    <row r="158" spans="2:16" x14ac:dyDescent="0.2"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2:16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2:16" x14ac:dyDescent="0.2"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2:16" x14ac:dyDescent="0.2"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2:16" x14ac:dyDescent="0.2"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2:16" x14ac:dyDescent="0.2"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2:16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2:16" x14ac:dyDescent="0.2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2:16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2:16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2:16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2:16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2:16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2:16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2:16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2:16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2:16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2:16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2:16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spans="2:16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2:16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2:16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2:16" x14ac:dyDescent="0.2"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2:16" x14ac:dyDescent="0.2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2:16" x14ac:dyDescent="0.2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2:16" x14ac:dyDescent="0.2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2:16" x14ac:dyDescent="0.2"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2:16" x14ac:dyDescent="0.2"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2:16" x14ac:dyDescent="0.2"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</row>
    <row r="188" spans="2:16" x14ac:dyDescent="0.2"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</row>
    <row r="189" spans="2:16" x14ac:dyDescent="0.2"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</row>
    <row r="190" spans="2:16" x14ac:dyDescent="0.2"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spans="2:16" x14ac:dyDescent="0.2"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</row>
    <row r="192" spans="2:16" x14ac:dyDescent="0.2"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</row>
    <row r="193" spans="2:16" x14ac:dyDescent="0.2"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</row>
    <row r="194" spans="2:16" x14ac:dyDescent="0.2"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spans="2:16" x14ac:dyDescent="0.2"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2:16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2:16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2:16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2:16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2:16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2:16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2:16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2:16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2:16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2:16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2:16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2:16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2:16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16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2:16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2:16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2:16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2:16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2:16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2:16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2:16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2:16" x14ac:dyDescent="0.2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2:16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2:16" x14ac:dyDescent="0.2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2:16" x14ac:dyDescent="0.2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2:16" x14ac:dyDescent="0.2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2:16" x14ac:dyDescent="0.2"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2:16" x14ac:dyDescent="0.2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2:16" x14ac:dyDescent="0.2"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2:16" x14ac:dyDescent="0.2"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2:16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2:16" x14ac:dyDescent="0.2"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2:16" x14ac:dyDescent="0.2"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2:16" x14ac:dyDescent="0.2"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2:16" x14ac:dyDescent="0.2"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2:16" x14ac:dyDescent="0.2"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2:16" x14ac:dyDescent="0.2"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spans="2:16" x14ac:dyDescent="0.2"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spans="2:16" x14ac:dyDescent="0.2"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spans="2:16" x14ac:dyDescent="0.2"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  <row r="236" spans="2:16" x14ac:dyDescent="0.2"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</row>
    <row r="237" spans="2:16" x14ac:dyDescent="0.2"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</row>
    <row r="238" spans="2:16" x14ac:dyDescent="0.2"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</row>
    <row r="239" spans="2:16" x14ac:dyDescent="0.2"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</row>
    <row r="240" spans="2:16" x14ac:dyDescent="0.2"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</row>
    <row r="241" spans="2:16" x14ac:dyDescent="0.2"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2:16" x14ac:dyDescent="0.2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2:16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</row>
    <row r="244" spans="2:16" x14ac:dyDescent="0.2"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</row>
    <row r="245" spans="2:16" x14ac:dyDescent="0.2"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</row>
    <row r="246" spans="2:16" x14ac:dyDescent="0.2"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2:16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2:16" x14ac:dyDescent="0.2"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2:16" x14ac:dyDescent="0.2"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2:16" x14ac:dyDescent="0.2"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2:16" x14ac:dyDescent="0.2"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2:16" x14ac:dyDescent="0.2"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2:16" x14ac:dyDescent="0.2"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</row>
    <row r="254" spans="2:16" x14ac:dyDescent="0.2"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</row>
    <row r="255" spans="2:16" x14ac:dyDescent="0.2"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</row>
    <row r="256" spans="2:16" x14ac:dyDescent="0.2"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</row>
    <row r="257" spans="2:16" x14ac:dyDescent="0.2"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2:16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2:16" x14ac:dyDescent="0.2"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2:16" x14ac:dyDescent="0.2"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2:16" x14ac:dyDescent="0.2"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</row>
    <row r="262" spans="2:16" x14ac:dyDescent="0.2"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</row>
    <row r="263" spans="2:16" x14ac:dyDescent="0.2"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</row>
    <row r="264" spans="2:16" x14ac:dyDescent="0.2"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</row>
    <row r="265" spans="2:16" x14ac:dyDescent="0.2"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</row>
    <row r="266" spans="2:16" x14ac:dyDescent="0.2"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</row>
    <row r="267" spans="2:16" x14ac:dyDescent="0.2"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</row>
    <row r="268" spans="2:16" x14ac:dyDescent="0.2"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</row>
    <row r="269" spans="2:16" x14ac:dyDescent="0.2"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</row>
    <row r="270" spans="2:16" x14ac:dyDescent="0.2"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</row>
    <row r="271" spans="2:16" x14ac:dyDescent="0.2"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</row>
    <row r="272" spans="2:16" x14ac:dyDescent="0.2"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</row>
    <row r="273" spans="2:16" x14ac:dyDescent="0.2"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</row>
    <row r="274" spans="2:16" x14ac:dyDescent="0.2"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</row>
    <row r="275" spans="2:16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2:16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2:16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2:16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2:16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2:16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2:16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2:16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2:16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2:16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2:16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2:16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2:16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2:16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2:16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0" spans="2:16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</row>
  </sheetData>
  <sheetProtection selectLockedCells="1"/>
  <mergeCells count="35">
    <mergeCell ref="I25:L25"/>
    <mergeCell ref="E31:E32"/>
    <mergeCell ref="B24:F25"/>
    <mergeCell ref="G24:G25"/>
    <mergeCell ref="C31:C32"/>
    <mergeCell ref="D31:D32"/>
    <mergeCell ref="B31:B32"/>
    <mergeCell ref="C41:C42"/>
    <mergeCell ref="C33:C34"/>
    <mergeCell ref="C35:C36"/>
    <mergeCell ref="C37:C38"/>
    <mergeCell ref="C39:C40"/>
    <mergeCell ref="H18:H19"/>
    <mergeCell ref="I18:L18"/>
    <mergeCell ref="B18:B19"/>
    <mergeCell ref="M18:P18"/>
    <mergeCell ref="E18:E19"/>
    <mergeCell ref="D18:D19"/>
    <mergeCell ref="C18:C19"/>
    <mergeCell ref="H4:P4"/>
    <mergeCell ref="B17:P17"/>
    <mergeCell ref="C51:C52"/>
    <mergeCell ref="C43:C44"/>
    <mergeCell ref="C45:C46"/>
    <mergeCell ref="C47:C48"/>
    <mergeCell ref="C49:C50"/>
    <mergeCell ref="O25:P25"/>
    <mergeCell ref="B22:F23"/>
    <mergeCell ref="G22:G23"/>
    <mergeCell ref="B8:P8"/>
    <mergeCell ref="I23:L23"/>
    <mergeCell ref="O23:P23"/>
    <mergeCell ref="B15:P15"/>
    <mergeCell ref="F18:F19"/>
    <mergeCell ref="G18:G19"/>
  </mergeCells>
  <phoneticPr fontId="3" type="noConversion"/>
  <pageMargins left="0.62992125984251968" right="0.19685039370078741" top="0.43307086614173229" bottom="0.51181102362204722" header="0.23622047244094491" footer="0.43307086614173229"/>
  <pageSetup paperSize="9" scale="83" orientation="portrait" r:id="rId1"/>
  <headerFooter alignWithMargins="0">
    <oddFooter>&amp;LF 487.15/Ed.06_F04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activeCell="K37" sqref="K37"/>
    </sheetView>
  </sheetViews>
  <sheetFormatPr defaultRowHeight="12.75" x14ac:dyDescent="0.2"/>
  <cols>
    <col min="7" max="7" width="15.5703125" customWidth="1"/>
    <col min="11" max="11" width="7.42578125" customWidth="1"/>
  </cols>
  <sheetData>
    <row r="1" spans="1:14" ht="15" x14ac:dyDescent="0.2">
      <c r="A1" s="25" t="s">
        <v>69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5" x14ac:dyDescent="0.2">
      <c r="A2" s="25" t="s">
        <v>75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 t="s">
        <v>44</v>
      </c>
      <c r="M2" s="249"/>
      <c r="N2" s="249"/>
    </row>
    <row r="3" spans="1:14" ht="15" x14ac:dyDescent="0.2">
      <c r="A3" s="72"/>
      <c r="B3" s="249"/>
      <c r="C3" s="249"/>
      <c r="D3" s="249"/>
      <c r="E3" s="249"/>
      <c r="F3" s="249"/>
      <c r="G3" s="364" t="s">
        <v>86</v>
      </c>
      <c r="H3" s="370"/>
      <c r="I3" s="370"/>
      <c r="J3" s="370"/>
      <c r="K3" s="370"/>
      <c r="L3" s="370"/>
      <c r="M3" s="370"/>
      <c r="N3" s="370"/>
    </row>
    <row r="4" spans="1:14" ht="15" x14ac:dyDescent="0.2">
      <c r="A4" s="72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4" ht="15" x14ac:dyDescent="0.2">
      <c r="A5" s="72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</row>
    <row r="6" spans="1:14" ht="15" x14ac:dyDescent="0.2">
      <c r="A6" s="72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</row>
    <row r="7" spans="1:14" ht="15" x14ac:dyDescent="0.2">
      <c r="A7" s="72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8" spans="1:14" ht="15.75" x14ac:dyDescent="0.2">
      <c r="A8" s="468" t="s">
        <v>16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</row>
    <row r="9" spans="1:14" x14ac:dyDescent="0.2">
      <c r="A9" s="266" t="s">
        <v>93</v>
      </c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14" t="s">
        <v>94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2" spans="1:14" x14ac:dyDescent="0.2">
      <c r="A12" s="510" t="s">
        <v>87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</row>
    <row r="13" spans="1:14" ht="13.5" thickBot="1" x14ac:dyDescent="0.25"/>
    <row r="14" spans="1:14" ht="13.5" thickBot="1" x14ac:dyDescent="0.25">
      <c r="A14" s="390" t="s">
        <v>88</v>
      </c>
      <c r="B14" s="511"/>
      <c r="C14" s="511"/>
      <c r="D14" s="511"/>
      <c r="E14" s="511"/>
      <c r="F14" s="511"/>
      <c r="G14" s="391"/>
      <c r="H14" s="511" t="s">
        <v>89</v>
      </c>
      <c r="I14" s="511"/>
      <c r="J14" s="511"/>
      <c r="K14" s="511"/>
      <c r="L14" s="511"/>
      <c r="M14" s="511"/>
      <c r="N14" s="391"/>
    </row>
    <row r="15" spans="1:14" x14ac:dyDescent="0.2">
      <c r="A15" s="493"/>
      <c r="B15" s="494"/>
      <c r="C15" s="494"/>
      <c r="D15" s="494"/>
      <c r="E15" s="494"/>
      <c r="F15" s="494"/>
      <c r="G15" s="495"/>
      <c r="H15" s="493"/>
      <c r="I15" s="502"/>
      <c r="J15" s="502"/>
      <c r="K15" s="502"/>
      <c r="L15" s="502"/>
      <c r="M15" s="502"/>
      <c r="N15" s="503"/>
    </row>
    <row r="16" spans="1:14" x14ac:dyDescent="0.2">
      <c r="A16" s="496"/>
      <c r="B16" s="497"/>
      <c r="C16" s="497"/>
      <c r="D16" s="497"/>
      <c r="E16" s="497"/>
      <c r="F16" s="497"/>
      <c r="G16" s="498"/>
      <c r="H16" s="504"/>
      <c r="I16" s="505"/>
      <c r="J16" s="505"/>
      <c r="K16" s="505"/>
      <c r="L16" s="505"/>
      <c r="M16" s="505"/>
      <c r="N16" s="506"/>
    </row>
    <row r="17" spans="1:14" x14ac:dyDescent="0.2">
      <c r="A17" s="496"/>
      <c r="B17" s="497"/>
      <c r="C17" s="497"/>
      <c r="D17" s="497"/>
      <c r="E17" s="497"/>
      <c r="F17" s="497"/>
      <c r="G17" s="498"/>
      <c r="H17" s="504"/>
      <c r="I17" s="505"/>
      <c r="J17" s="505"/>
      <c r="K17" s="505"/>
      <c r="L17" s="505"/>
      <c r="M17" s="505"/>
      <c r="N17" s="506"/>
    </row>
    <row r="18" spans="1:14" x14ac:dyDescent="0.2">
      <c r="A18" s="496"/>
      <c r="B18" s="497"/>
      <c r="C18" s="497"/>
      <c r="D18" s="497"/>
      <c r="E18" s="497"/>
      <c r="F18" s="497"/>
      <c r="G18" s="498"/>
      <c r="H18" s="504"/>
      <c r="I18" s="505"/>
      <c r="J18" s="505"/>
      <c r="K18" s="505"/>
      <c r="L18" s="505"/>
      <c r="M18" s="505"/>
      <c r="N18" s="506"/>
    </row>
    <row r="19" spans="1:14" x14ac:dyDescent="0.2">
      <c r="A19" s="496"/>
      <c r="B19" s="497"/>
      <c r="C19" s="497"/>
      <c r="D19" s="497"/>
      <c r="E19" s="497"/>
      <c r="F19" s="497"/>
      <c r="G19" s="498"/>
      <c r="H19" s="504"/>
      <c r="I19" s="505"/>
      <c r="J19" s="505"/>
      <c r="K19" s="505"/>
      <c r="L19" s="505"/>
      <c r="M19" s="505"/>
      <c r="N19" s="506"/>
    </row>
    <row r="20" spans="1:14" x14ac:dyDescent="0.2">
      <c r="A20" s="496"/>
      <c r="B20" s="497"/>
      <c r="C20" s="497"/>
      <c r="D20" s="497"/>
      <c r="E20" s="497"/>
      <c r="F20" s="497"/>
      <c r="G20" s="498"/>
      <c r="H20" s="504"/>
      <c r="I20" s="505"/>
      <c r="J20" s="505"/>
      <c r="K20" s="505"/>
      <c r="L20" s="505"/>
      <c r="M20" s="505"/>
      <c r="N20" s="506"/>
    </row>
    <row r="21" spans="1:14" x14ac:dyDescent="0.2">
      <c r="A21" s="496"/>
      <c r="B21" s="497"/>
      <c r="C21" s="497"/>
      <c r="D21" s="497"/>
      <c r="E21" s="497"/>
      <c r="F21" s="497"/>
      <c r="G21" s="498"/>
      <c r="H21" s="504"/>
      <c r="I21" s="505"/>
      <c r="J21" s="505"/>
      <c r="K21" s="505"/>
      <c r="L21" s="505"/>
      <c r="M21" s="505"/>
      <c r="N21" s="506"/>
    </row>
    <row r="22" spans="1:14" x14ac:dyDescent="0.2">
      <c r="A22" s="496"/>
      <c r="B22" s="497"/>
      <c r="C22" s="497"/>
      <c r="D22" s="497"/>
      <c r="E22" s="497"/>
      <c r="F22" s="497"/>
      <c r="G22" s="498"/>
      <c r="H22" s="504"/>
      <c r="I22" s="505"/>
      <c r="J22" s="505"/>
      <c r="K22" s="505"/>
      <c r="L22" s="505"/>
      <c r="M22" s="505"/>
      <c r="N22" s="506"/>
    </row>
    <row r="23" spans="1:14" x14ac:dyDescent="0.2">
      <c r="A23" s="496"/>
      <c r="B23" s="497"/>
      <c r="C23" s="497"/>
      <c r="D23" s="497"/>
      <c r="E23" s="497"/>
      <c r="F23" s="497"/>
      <c r="G23" s="498"/>
      <c r="H23" s="504"/>
      <c r="I23" s="505"/>
      <c r="J23" s="505"/>
      <c r="K23" s="505"/>
      <c r="L23" s="505"/>
      <c r="M23" s="505"/>
      <c r="N23" s="506"/>
    </row>
    <row r="24" spans="1:14" x14ac:dyDescent="0.2">
      <c r="A24" s="496"/>
      <c r="B24" s="497"/>
      <c r="C24" s="497"/>
      <c r="D24" s="497"/>
      <c r="E24" s="497"/>
      <c r="F24" s="497"/>
      <c r="G24" s="498"/>
      <c r="H24" s="504"/>
      <c r="I24" s="505"/>
      <c r="J24" s="505"/>
      <c r="K24" s="505"/>
      <c r="L24" s="505"/>
      <c r="M24" s="505"/>
      <c r="N24" s="506"/>
    </row>
    <row r="25" spans="1:14" x14ac:dyDescent="0.2">
      <c r="A25" s="496"/>
      <c r="B25" s="497"/>
      <c r="C25" s="497"/>
      <c r="D25" s="497"/>
      <c r="E25" s="497"/>
      <c r="F25" s="497"/>
      <c r="G25" s="498"/>
      <c r="H25" s="504"/>
      <c r="I25" s="505"/>
      <c r="J25" s="505"/>
      <c r="K25" s="505"/>
      <c r="L25" s="505"/>
      <c r="M25" s="505"/>
      <c r="N25" s="506"/>
    </row>
    <row r="26" spans="1:14" x14ac:dyDescent="0.2">
      <c r="A26" s="496"/>
      <c r="B26" s="497"/>
      <c r="C26" s="497"/>
      <c r="D26" s="497"/>
      <c r="E26" s="497"/>
      <c r="F26" s="497"/>
      <c r="G26" s="498"/>
      <c r="H26" s="504"/>
      <c r="I26" s="505"/>
      <c r="J26" s="505"/>
      <c r="K26" s="505"/>
      <c r="L26" s="505"/>
      <c r="M26" s="505"/>
      <c r="N26" s="506"/>
    </row>
    <row r="27" spans="1:14" x14ac:dyDescent="0.2">
      <c r="A27" s="496"/>
      <c r="B27" s="497"/>
      <c r="C27" s="497"/>
      <c r="D27" s="497"/>
      <c r="E27" s="497"/>
      <c r="F27" s="497"/>
      <c r="G27" s="498"/>
      <c r="H27" s="504"/>
      <c r="I27" s="505"/>
      <c r="J27" s="505"/>
      <c r="K27" s="505"/>
      <c r="L27" s="505"/>
      <c r="M27" s="505"/>
      <c r="N27" s="506"/>
    </row>
    <row r="28" spans="1:14" ht="3.95" customHeight="1" thickBot="1" x14ac:dyDescent="0.25">
      <c r="A28" s="499"/>
      <c r="B28" s="500"/>
      <c r="C28" s="500"/>
      <c r="D28" s="500"/>
      <c r="E28" s="500"/>
      <c r="F28" s="500"/>
      <c r="G28" s="501"/>
      <c r="H28" s="507"/>
      <c r="I28" s="508"/>
      <c r="J28" s="508"/>
      <c r="K28" s="508"/>
      <c r="L28" s="508"/>
      <c r="M28" s="508"/>
      <c r="N28" s="509"/>
    </row>
    <row r="29" spans="1:14" x14ac:dyDescent="0.2">
      <c r="A29" t="s">
        <v>90</v>
      </c>
    </row>
    <row r="32" spans="1:14" x14ac:dyDescent="0.2">
      <c r="A32" s="250" t="s">
        <v>45</v>
      </c>
      <c r="B32" s="265"/>
      <c r="C32" s="265"/>
      <c r="D32" s="265"/>
      <c r="E32" s="265"/>
      <c r="F32" s="251"/>
      <c r="G32" s="250" t="s">
        <v>74</v>
      </c>
      <c r="H32" s="251"/>
      <c r="I32" s="265"/>
      <c r="J32" s="265"/>
      <c r="K32" s="250" t="s">
        <v>70</v>
      </c>
      <c r="M32" s="251"/>
      <c r="N32" s="251"/>
    </row>
    <row r="33" spans="1:14" x14ac:dyDescent="0.2">
      <c r="A33" s="266"/>
      <c r="B33" s="265"/>
      <c r="C33" s="265"/>
      <c r="D33" s="265"/>
      <c r="E33" s="265"/>
      <c r="F33" s="265"/>
      <c r="G33" s="266"/>
      <c r="H33" s="265"/>
      <c r="I33" s="265"/>
      <c r="J33" s="265"/>
      <c r="K33" s="267"/>
      <c r="L33" s="265"/>
      <c r="M33" s="265"/>
      <c r="N33" s="265"/>
    </row>
  </sheetData>
  <mergeCells count="7">
    <mergeCell ref="A15:G28"/>
    <mergeCell ref="H15:N28"/>
    <mergeCell ref="G3:N3"/>
    <mergeCell ref="A8:N8"/>
    <mergeCell ref="A12:N12"/>
    <mergeCell ref="A14:G14"/>
    <mergeCell ref="H14:N1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&amp;LF 487.15/Ed.06_F04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Pagina1</vt:lpstr>
      <vt:lpstr>Statistica</vt:lpstr>
      <vt:lpstr>AN I</vt:lpstr>
      <vt:lpstr>Final</vt:lpstr>
      <vt:lpstr>Competente</vt:lpstr>
      <vt:lpstr>'AN I'!Print_Area</vt:lpstr>
      <vt:lpstr>Final!Print_Area</vt:lpstr>
      <vt:lpstr>Pagina1!Print_Area</vt:lpstr>
      <vt:lpstr>Statistica!Print_Area</vt:lpstr>
    </vt:vector>
  </TitlesOfParts>
  <Company>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Radu_C</cp:lastModifiedBy>
  <cp:lastPrinted>2025-09-08T12:39:54Z</cp:lastPrinted>
  <dcterms:created xsi:type="dcterms:W3CDTF">2006-02-02T15:07:42Z</dcterms:created>
  <dcterms:modified xsi:type="dcterms:W3CDTF">2025-09-25T06:48:24Z</dcterms:modified>
</cp:coreProperties>
</file>